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60" yWindow="108" windowWidth="11436" windowHeight="8568" firstSheet="1" activeTab="1"/>
  </bookViews>
  <sheets>
    <sheet name="Cover" sheetId="15" r:id="rId1"/>
    <sheet name="About" sheetId="14" r:id="rId2"/>
    <sheet name="Data Info" sheetId="1" r:id="rId3"/>
    <sheet name="Monitoring Indicators" sheetId="2" r:id="rId4"/>
    <sheet name="Scenario Indicators &lt;1&gt;" sheetId="3" r:id="rId5"/>
    <sheet name="Scenario Indicators &lt;2&gt;" sheetId="19" r:id="rId6"/>
    <sheet name="Energy Balance &lt;1&gt;" sheetId="5" r:id="rId7"/>
    <sheet name="Energy Balance &lt;2&gt;" sheetId="18" r:id="rId8"/>
    <sheet name="Summary Indicators" sheetId="7" r:id="rId9"/>
    <sheet name="Basic Case Details" sheetId="8" r:id="rId10"/>
  </sheets>
  <externalReferences>
    <externalReference r:id="rId11"/>
    <externalReference r:id="rId12"/>
  </externalReferences>
  <definedNames>
    <definedName name="Date_Version">[1]Settings!$E$5</definedName>
    <definedName name="_xlnm.Print_Area" localSheetId="1">About!$B$1:$R$1</definedName>
    <definedName name="_xlnm.Print_Area" localSheetId="0">Cover!$B$1:$AO$57</definedName>
    <definedName name="_xlnm.Print_Area" localSheetId="6">'Energy Balance &lt;1&gt;'!$A$1:$H$64</definedName>
    <definedName name="_xlnm.Print_Area" localSheetId="7">'Energy Balance &lt;2&gt;'!$A$1:$H$65</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45621" calcMode="manual"/>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D10" i="5" l="1"/>
  <c r="G13" i="7" l="1"/>
  <c r="H13" i="7"/>
  <c r="F13" i="7"/>
  <c r="D10" i="18" l="1"/>
  <c r="E10" i="18"/>
  <c r="F10" i="18"/>
  <c r="G10" i="18"/>
  <c r="E21" i="18" l="1"/>
  <c r="G10" i="5" l="1"/>
  <c r="F10" i="5"/>
  <c r="E10" i="5"/>
  <c r="G21" i="5" l="1"/>
  <c r="E21" i="5"/>
  <c r="E25" i="5" s="1"/>
  <c r="C56" i="3" l="1"/>
  <c r="D56" i="3"/>
  <c r="E56" i="3"/>
  <c r="F56" i="3"/>
  <c r="D125" i="2" l="1"/>
  <c r="D124" i="2"/>
  <c r="D123" i="2"/>
  <c r="D122" i="2"/>
  <c r="D120" i="2"/>
  <c r="D118" i="2"/>
  <c r="B81" i="3" l="1"/>
  <c r="H14" i="7" l="1"/>
  <c r="G14" i="7"/>
  <c r="F14" i="7"/>
  <c r="E14" i="7"/>
  <c r="E13" i="7"/>
  <c r="C55" i="18"/>
  <c r="B55" i="18"/>
  <c r="C54" i="18"/>
  <c r="B54" i="18"/>
  <c r="C53" i="18"/>
  <c r="B53" i="18"/>
  <c r="C51" i="18"/>
  <c r="B51" i="18"/>
  <c r="C50" i="18"/>
  <c r="B50" i="18"/>
  <c r="C49" i="18"/>
  <c r="B49" i="18"/>
  <c r="C48" i="18"/>
  <c r="B48" i="18"/>
  <c r="C47" i="18"/>
  <c r="B47" i="18"/>
  <c r="C46" i="18"/>
  <c r="B46" i="18"/>
  <c r="C45" i="18"/>
  <c r="B45" i="18"/>
  <c r="G37" i="18"/>
  <c r="G58" i="18" s="1"/>
  <c r="F37" i="18"/>
  <c r="F58" i="18" s="1"/>
  <c r="E37" i="18"/>
  <c r="E58" i="18" s="1"/>
  <c r="D37" i="18"/>
  <c r="D58" i="18" s="1"/>
  <c r="B37" i="18"/>
  <c r="E70" i="18"/>
  <c r="E69" i="18"/>
  <c r="G21" i="18"/>
  <c r="F21" i="18"/>
  <c r="D21" i="18"/>
  <c r="C55" i="5"/>
  <c r="B55" i="5"/>
  <c r="C54" i="5"/>
  <c r="B54" i="5"/>
  <c r="C53" i="5"/>
  <c r="B53" i="5"/>
  <c r="C51" i="5"/>
  <c r="B51" i="5"/>
  <c r="C50" i="5"/>
  <c r="B50" i="5"/>
  <c r="C49" i="5"/>
  <c r="B49" i="5"/>
  <c r="C48" i="5"/>
  <c r="B48" i="5"/>
  <c r="C47" i="5"/>
  <c r="B47" i="5"/>
  <c r="C46" i="5"/>
  <c r="B46" i="5"/>
  <c r="C45" i="5"/>
  <c r="B45" i="5"/>
  <c r="G37" i="5"/>
  <c r="G58" i="5" s="1"/>
  <c r="F37" i="5"/>
  <c r="F58" i="5" s="1"/>
  <c r="E37" i="5"/>
  <c r="E58" i="5" s="1"/>
  <c r="D37" i="5"/>
  <c r="D58" i="5" s="1"/>
  <c r="B37" i="5"/>
  <c r="E70" i="5"/>
  <c r="E69" i="5"/>
  <c r="G25" i="5"/>
  <c r="F21" i="5"/>
  <c r="D21" i="5"/>
  <c r="D45" i="5" l="1"/>
  <c r="D25" i="18"/>
  <c r="D56" i="18" s="1"/>
  <c r="D52" i="18"/>
  <c r="F25" i="18"/>
  <c r="F56" i="18" s="1"/>
  <c r="F52" i="18"/>
  <c r="E55" i="18"/>
  <c r="G53" i="18"/>
  <c r="E51" i="18"/>
  <c r="G49" i="18"/>
  <c r="F48" i="18"/>
  <c r="E47" i="18"/>
  <c r="G45" i="18"/>
  <c r="D55" i="18"/>
  <c r="D51" i="18"/>
  <c r="D47" i="18"/>
  <c r="G42" i="18"/>
  <c r="E56" i="18"/>
  <c r="G54" i="18"/>
  <c r="F53" i="18"/>
  <c r="G50" i="18"/>
  <c r="F49" i="18"/>
  <c r="E48" i="18"/>
  <c r="G46" i="18"/>
  <c r="F45" i="18"/>
  <c r="D54" i="18"/>
  <c r="D50" i="18"/>
  <c r="D46" i="18"/>
  <c r="F42" i="18"/>
  <c r="G55" i="18"/>
  <c r="F54" i="18"/>
  <c r="E53" i="18"/>
  <c r="G51" i="18"/>
  <c r="F50" i="18"/>
  <c r="E49" i="18"/>
  <c r="G47" i="18"/>
  <c r="F46" i="18"/>
  <c r="E45" i="18"/>
  <c r="D53" i="18"/>
  <c r="D49" i="18"/>
  <c r="D45" i="18"/>
  <c r="E42" i="18"/>
  <c r="F55" i="18"/>
  <c r="E54" i="18"/>
  <c r="F51" i="18"/>
  <c r="E50" i="18"/>
  <c r="G48" i="18"/>
  <c r="F47" i="18"/>
  <c r="E46" i="18"/>
  <c r="D48" i="18"/>
  <c r="D42" i="18"/>
  <c r="G41" i="18"/>
  <c r="G40" i="18"/>
  <c r="F39" i="18"/>
  <c r="E41" i="18"/>
  <c r="F40" i="18"/>
  <c r="E39" i="18"/>
  <c r="E40" i="18"/>
  <c r="D40" i="18"/>
  <c r="D41" i="18"/>
  <c r="D39" i="18"/>
  <c r="F41" i="18"/>
  <c r="G39" i="18"/>
  <c r="E52" i="18"/>
  <c r="G56" i="5"/>
  <c r="G52" i="18"/>
  <c r="F25" i="5"/>
  <c r="F56" i="5" s="1"/>
  <c r="F52" i="5"/>
  <c r="D25" i="5"/>
  <c r="D56" i="5" s="1"/>
  <c r="D52" i="5"/>
  <c r="D39" i="5"/>
  <c r="D41" i="5"/>
  <c r="E55" i="5"/>
  <c r="G53" i="5"/>
  <c r="E51" i="5"/>
  <c r="G49" i="5"/>
  <c r="F48" i="5"/>
  <c r="E47" i="5"/>
  <c r="G45" i="5"/>
  <c r="F42" i="5"/>
  <c r="E41" i="5"/>
  <c r="G39" i="5"/>
  <c r="D55" i="5"/>
  <c r="D51" i="5"/>
  <c r="D47" i="5"/>
  <c r="D40" i="5"/>
  <c r="F54" i="5"/>
  <c r="E49" i="5"/>
  <c r="E45" i="5"/>
  <c r="E39" i="5"/>
  <c r="G54" i="5"/>
  <c r="F53" i="5"/>
  <c r="G50" i="5"/>
  <c r="F49" i="5"/>
  <c r="E48" i="5"/>
  <c r="G46" i="5"/>
  <c r="F45" i="5"/>
  <c r="E42" i="5"/>
  <c r="G40" i="5"/>
  <c r="F39" i="5"/>
  <c r="D54" i="5"/>
  <c r="D50" i="5"/>
  <c r="D46" i="5"/>
  <c r="E53" i="5"/>
  <c r="G51" i="5"/>
  <c r="G47" i="5"/>
  <c r="G41" i="5"/>
  <c r="D49" i="5"/>
  <c r="F55" i="5"/>
  <c r="E54" i="5"/>
  <c r="F51" i="5"/>
  <c r="E50" i="5"/>
  <c r="G48" i="5"/>
  <c r="F47" i="5"/>
  <c r="E46" i="5"/>
  <c r="G42" i="5"/>
  <c r="F41" i="5"/>
  <c r="E40" i="5"/>
  <c r="D48" i="5"/>
  <c r="D42" i="5"/>
  <c r="G55" i="5"/>
  <c r="F50" i="5"/>
  <c r="F46" i="5"/>
  <c r="F40" i="5"/>
  <c r="D53" i="5"/>
  <c r="G52" i="5"/>
  <c r="E52" i="5"/>
  <c r="E56" i="5"/>
  <c r="G25" i="18"/>
  <c r="G56" i="18" s="1"/>
  <c r="D119" i="2" l="1"/>
</calcChain>
</file>

<file path=xl/sharedStrings.xml><?xml version="1.0" encoding="utf-8"?>
<sst xmlns="http://schemas.openxmlformats.org/spreadsheetml/2006/main" count="895" uniqueCount="434">
  <si>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</si>
  <si>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</si>
  <si>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</si>
  <si>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</si>
  <si>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</si>
  <si>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</si>
  <si>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</si>
  <si>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</si>
  <si>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</si>
  <si>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</si>
  <si>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 Main Heat Supply Systems for Space Heating</t>
  </si>
  <si>
    <t>state of the building stock</t>
  </si>
  <si>
    <t>solar thermal systems</t>
  </si>
  <si>
    <t>...for hot water supply only</t>
  </si>
  <si>
    <t>...for heating and hot water supply</t>
  </si>
  <si>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</si>
  <si>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</si>
  <si>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</si>
  <si>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</si>
  <si>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</si>
  <si>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</si>
  <si>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</si>
  <si>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</si>
  <si>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</si>
  <si>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</si>
  <si>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</si>
  <si>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</si>
  <si>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</si>
  <si>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roofs / upper floor ceilings</t>
  </si>
  <si>
    <t>ground floors / cellar ceilings</t>
  </si>
  <si>
    <t>windows</t>
  </si>
  <si>
    <t>M.2.2 Building insulation: Detailed information of the actual state</t>
  </si>
  <si>
    <t xml:space="preserve">General Remarks: </t>
  </si>
  <si>
    <t xml:space="preserve">number of buildings </t>
  </si>
  <si>
    <t>national reference area [m²]</t>
  </si>
  <si>
    <t>TABULA/EPISCOPE reference area [m²]</t>
  </si>
  <si>
    <t>percentages related to ....</t>
  </si>
  <si>
    <t>Building insulation: Detailed information</t>
  </si>
  <si>
    <t xml:space="preserve">levels of wall insulation (area-weigthed):  </t>
  </si>
  <si>
    <t xml:space="preserve">levels of roof/upper floor ceiling insulation (area-weigthed):  </t>
  </si>
  <si>
    <t xml:space="preserve">levels of ground floor / cellar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</si>
  <si>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</si>
  <si>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</si>
  <si>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</si>
  <si>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</si>
  <si>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</si>
  <si>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2012</t>
    </r>
    <r>
      <rPr>
        <sz val="10"/>
        <rFont val="Arial"/>
        <family val="2"/>
      </rPr>
      <t/>
    </r>
  </si>
  <si>
    <r>
      <t>bs</t>
    </r>
    <r>
      <rPr>
        <vertAlign val="subscript"/>
        <sz val="10"/>
        <rFont val="Arial"/>
        <family val="2"/>
      </rPr>
      <t>2015</t>
    </r>
  </si>
  <si>
    <r>
      <t>bs</t>
    </r>
    <r>
      <rPr>
        <vertAlign val="subscript"/>
        <sz val="10"/>
        <rFont val="Arial"/>
        <family val="2"/>
      </rPr>
      <t>2020</t>
    </r>
  </si>
  <si>
    <r>
      <t>bs</t>
    </r>
    <r>
      <rPr>
        <vertAlign val="subscript"/>
        <sz val="10"/>
        <rFont val="Arial"/>
        <family val="2"/>
      </rPr>
      <t>2030</t>
    </r>
  </si>
  <si>
    <r>
      <t>TABULA/EPISCOPE reference area [10</t>
    </r>
    <r>
      <rPr>
        <b/>
        <vertAlign val="superscript"/>
        <sz val="10"/>
        <rFont val="Arial"/>
        <family val="2"/>
      </rPr>
      <t>9</t>
    </r>
    <r>
      <rPr>
        <b/>
        <sz val="10"/>
        <rFont val="Arial"/>
        <family val="2"/>
      </rPr>
      <t xml:space="preserve"> m²]</t>
    </r>
  </si>
  <si>
    <t>Required heat amounts</t>
  </si>
  <si>
    <r>
      <t>Q</t>
    </r>
    <r>
      <rPr>
        <b/>
        <vertAlign val="subscript"/>
        <sz val="10"/>
        <rFont val="Arial"/>
        <family val="2"/>
      </rPr>
      <t>total</t>
    </r>
  </si>
  <si>
    <t>wood / biomass</t>
  </si>
  <si>
    <t>electric energy (used for heat supply)</t>
  </si>
  <si>
    <t>environmental heat (used by heat pumps)</t>
  </si>
  <si>
    <t>heat from solar thermal systems</t>
  </si>
  <si>
    <t>ventilation heat recovery</t>
  </si>
  <si>
    <t>Reference area related values in kWh/(m²a)</t>
  </si>
  <si>
    <t>natural gas</t>
  </si>
  <si>
    <t>Values related to the reference area</t>
  </si>
  <si>
    <t>Powers of ten used in the table above</t>
  </si>
  <si>
    <t>Area</t>
  </si>
  <si>
    <t>m²</t>
  </si>
  <si>
    <t>Energy</t>
  </si>
  <si>
    <t>kWh/yr</t>
  </si>
  <si>
    <t>EPISCOPE Case Studies - Documentation of Energy Performance Indicators</t>
  </si>
  <si>
    <t>About this Workbook</t>
  </si>
  <si>
    <t>►</t>
  </si>
  <si>
    <t>Template version:</t>
  </si>
  <si>
    <t>Country</t>
  </si>
  <si>
    <t>Building Stock</t>
  </si>
  <si>
    <t>Scenario &lt;1&gt;</t>
  </si>
  <si>
    <t>Scenario &lt;2&gt;</t>
  </si>
  <si>
    <t>-</t>
  </si>
  <si>
    <t>Further scenarios not documented in this workbook</t>
  </si>
  <si>
    <t>"Trend"</t>
  </si>
  <si>
    <t>Further Explanations</t>
  </si>
  <si>
    <t>Explanations</t>
  </si>
  <si>
    <t>Scenario Indicators</t>
  </si>
  <si>
    <t>Monitoring Indicators</t>
  </si>
  <si>
    <t>[1]</t>
  </si>
  <si>
    <t>[2]</t>
  </si>
  <si>
    <t>Reference</t>
  </si>
  <si>
    <t>Year</t>
  </si>
  <si>
    <t>Date</t>
  </si>
  <si>
    <t>Energy Balance Indicators</t>
  </si>
  <si>
    <t>Summary Indicators</t>
  </si>
  <si>
    <t>Basic Case Details - Scenario and Energy Balance Indicators by Building Type</t>
  </si>
  <si>
    <t>References</t>
  </si>
  <si>
    <t>Scenario Indicators &lt;1&gt;</t>
  </si>
  <si>
    <t>Energy Balance Indicators &lt;1&gt;</t>
  </si>
  <si>
    <t>Energy Balance Indicators &lt;2&gt;</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</si>
  <si>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</si>
  <si>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</si>
  <si>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</si>
  <si>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</si>
  <si>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</si>
  <si>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</si>
  <si>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</si>
  <si>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</si>
  <si>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</si>
  <si>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</si>
  <si>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Workbook Template / Data Entry Guidance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</si>
  <si>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</si>
  <si>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GR</t>
  </si>
  <si>
    <t>[m²]</t>
  </si>
  <si>
    <t>EPISCOPE reference area</t>
  </si>
  <si>
    <t>kg/m²yr</t>
  </si>
  <si>
    <t>Scenario C</t>
  </si>
  <si>
    <t>EPISCOPE benchmark</t>
  </si>
  <si>
    <t>Total heat demand</t>
  </si>
  <si>
    <t>kWh/(m²yr)</t>
  </si>
  <si>
    <t>kg/kWh</t>
  </si>
  <si>
    <t>liquid gas</t>
  </si>
  <si>
    <t>Total</t>
  </si>
  <si>
    <t>Oil</t>
  </si>
  <si>
    <t>Coal</t>
  </si>
  <si>
    <t>Bio</t>
  </si>
  <si>
    <t>&lt;1&gt; Scenario "Trend"</t>
  </si>
  <si>
    <t>Values related to EPISCOPE Reference Area</t>
  </si>
  <si>
    <t/>
  </si>
  <si>
    <t>DH</t>
  </si>
  <si>
    <t>Gas</t>
  </si>
  <si>
    <t>El</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</si>
  <si>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</si>
  <si>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</si>
  <si>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</si>
  <si>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</si>
  <si>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</si>
  <si>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</si>
  <si>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</si>
  <si>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</si>
  <si>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</si>
  <si>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</si>
  <si>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</si>
  <si>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</si>
  <si>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</si>
  <si>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</si>
  <si>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</si>
  <si>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</si>
  <si>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</si>
  <si>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</si>
  <si>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</si>
  <si>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</si>
  <si>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</si>
  <si>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</si>
  <si>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</si>
  <si>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</si>
  <si>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</si>
  <si>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</si>
  <si>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</si>
  <si>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</si>
  <si>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</si>
  <si>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</si>
  <si>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</si>
  <si>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</si>
  <si>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</si>
  <si>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</si>
  <si>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</si>
  <si>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</si>
  <si>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</si>
  <si>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per m²</t>
  </si>
  <si>
    <t>Net heat need</t>
  </si>
  <si>
    <t>Produced heat</t>
  </si>
  <si>
    <t>Other / not specified</t>
  </si>
  <si>
    <t>Sum final energy</t>
  </si>
  <si>
    <t>CHP electr. production</t>
  </si>
  <si>
    <t>Version:</t>
  </si>
  <si>
    <t>10^3</t>
  </si>
  <si>
    <t>10^6 m²</t>
  </si>
  <si>
    <t>TS</t>
  </si>
  <si>
    <t>C</t>
  </si>
  <si>
    <t>D</t>
  </si>
  <si>
    <t>Stove_L</t>
  </si>
  <si>
    <t>Solar</t>
  </si>
  <si>
    <t>GWh/a</t>
  </si>
  <si>
    <t>gross</t>
  </si>
  <si>
    <t>National benchmark</t>
  </si>
  <si>
    <t>National reference area</t>
  </si>
  <si>
    <t>Reference area</t>
  </si>
  <si>
    <t>[3]</t>
  </si>
  <si>
    <t>[4]</t>
  </si>
  <si>
    <t>www.episcope.eu/communication/download/</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</si>
  <si>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</si>
  <si>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</si>
  <si>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</si>
  <si>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</si>
  <si>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</si>
  <si>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</si>
  <si>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</si>
  <si>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</si>
  <si>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</si>
  <si>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</si>
  <si>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</si>
  <si>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</si>
  <si>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</si>
  <si>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</si>
  <si>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</si>
  <si>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</si>
  <si>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</si>
  <si>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</si>
  <si>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</si>
  <si>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</si>
  <si>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</si>
  <si>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</si>
  <si>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</si>
  <si>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</si>
  <si>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Stein, B., Loga, T., Diefenbach, N. (ed.): Tracking of Energy Performance Indicators in Residential Building Stocks – Different Approaches and Common Results. EPISCOPE Synthesis Report No. 4, Institut Wohnen und Umwelt, Darmstadt, 2016</t>
  </si>
  <si>
    <t>Stein, B., Loga, T., Diefenbach, N. (ed.): Scenario Analyses Concerning Energy Efficiency and Climate Protection in Regional and National Residential Building Stocks. Examples from Nine European Countries – EPISCOPE Synthesis Report No. 3”, Institut Wohnen und Umwelt, Darmstadt, 2016</t>
  </si>
  <si>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</si>
  <si>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</si>
  <si>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</si>
  <si>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</si>
  <si>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</si>
  <si>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</si>
  <si>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</si>
  <si>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</si>
  <si>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</si>
  <si>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</si>
  <si>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</si>
  <si>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The template for this workbook has been prepared in the framework of the project EPISCOPE which was mainly funded by the programme Intelligent Energy Europe. The purpose is to report in a concerted way on input and output data of the building stock models and scenario calculations.</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</si>
  <si>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</si>
  <si>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</si>
  <si>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</si>
  <si>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</si>
  <si>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</si>
  <si>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</si>
  <si>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</si>
  <si>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</si>
  <si>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</si>
  <si>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</si>
  <si>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</si>
  <si>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10^0</t>
  </si>
  <si>
    <t>E</t>
  </si>
  <si>
    <t>OpenFire</t>
  </si>
  <si>
    <t>SFH.01.Gen</t>
  </si>
  <si>
    <t>SFH.02-03.Gen</t>
  </si>
  <si>
    <t>SFH.04.Gen</t>
  </si>
  <si>
    <t>MFH.01.Gen</t>
  </si>
  <si>
    <t>MFH.02-03.Gen</t>
  </si>
  <si>
    <t>MFH.04.Gen</t>
  </si>
  <si>
    <t>B</t>
  </si>
  <si>
    <t>HP</t>
  </si>
  <si>
    <t>Bio_FW</t>
  </si>
  <si>
    <t>{ Logo }</t>
  </si>
  <si>
    <t>M.1  Basic data of the building stock</t>
  </si>
  <si>
    <t>number of dwellings</t>
  </si>
  <si>
    <t>sources / remarks</t>
  </si>
  <si>
    <t>Explanation of the type of reference area: …</t>
  </si>
  <si>
    <t>percentages related to…</t>
  </si>
  <si>
    <t>M.4 Final Energy balance: Measured values</t>
  </si>
  <si>
    <t>related to national reference area</t>
  </si>
  <si>
    <r>
      <t>energy consumption in TWh/a (10</t>
    </r>
    <r>
      <rPr>
        <vertAlign val="superscript"/>
        <sz val="10"/>
        <rFont val="Arial"/>
        <family val="2"/>
      </rPr>
      <t xml:space="preserve">9 </t>
    </r>
    <r>
      <rPr>
        <sz val="10"/>
        <rFont val="Arial"/>
        <family val="2"/>
      </rPr>
      <t>kWh/a)</t>
    </r>
  </si>
  <si>
    <t>kWh/(m²a)</t>
  </si>
  <si>
    <t>General Rule: Enter only robust empirical data into the monitoring indicators tables.</t>
  </si>
  <si>
    <t>If data is not available: Keep the fields empty or delete them.</t>
  </si>
  <si>
    <t>insulation improved (cases)*</t>
  </si>
  <si>
    <t>annual rate of insulation improvement (cases)</t>
  </si>
  <si>
    <t>Sources / remarks</t>
  </si>
  <si>
    <t>2012: Basic Case</t>
  </si>
  <si>
    <t>remarks</t>
  </si>
  <si>
    <t xml:space="preserve">Building insulation: state  of modernisation </t>
  </si>
  <si>
    <t>(optional): Main Energy carrier for hot water supply</t>
  </si>
  <si>
    <t>Remarks</t>
  </si>
  <si>
    <r>
      <t>Special Systems</t>
    </r>
    <r>
      <rPr>
        <sz val="10"/>
        <rFont val="Arial"/>
        <family val="2"/>
      </rPr>
      <t xml:space="preserve"> </t>
    </r>
  </si>
  <si>
    <t xml:space="preserve">Number of buildings </t>
  </si>
  <si>
    <t>National reference area [m²]</t>
  </si>
  <si>
    <t>Walls</t>
  </si>
  <si>
    <t>Roofs / upper floor ceilings</t>
  </si>
  <si>
    <t>Ground floors / cellar ceilings</t>
  </si>
  <si>
    <t>Windows</t>
  </si>
  <si>
    <t>M.2.1 Building insulation: basic information about state and trends of fabric improvement</t>
  </si>
  <si>
    <t>2012: 
Basic Case</t>
  </si>
  <si>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</si>
  <si>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</si>
  <si>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</si>
  <si>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</si>
  <si>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</si>
  <si>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</si>
  <si>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t>Sum of energy carriers (1-7)</t>
  </si>
  <si>
    <t>Sum of energy carriers and renewable heat (1-10)</t>
  </si>
  <si>
    <t>Final energy demand by energy carrier (delivered energy, gross calorific value)</t>
  </si>
  <si>
    <t>electric energy (used for heat supply)***</t>
  </si>
  <si>
    <t>**) e.g. auxiliary electric energy for control, pumps, fans of heat supply and ventilation systems is included</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</si>
  <si>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</si>
  <si>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</si>
  <si>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</si>
  <si>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</si>
  <si>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</si>
  <si>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</si>
  <si>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</si>
  <si>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</si>
  <si>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</si>
  <si>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</si>
  <si>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</si>
  <si>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</si>
  <si>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</si>
  <si>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State Indicators</t>
  </si>
  <si>
    <t>Operational Indicators</t>
  </si>
  <si>
    <t>Monitoring the Hellenic National Building Stock Towards NZEBs</t>
  </si>
  <si>
    <t>Athens, Greece</t>
  </si>
  <si>
    <t>National Observatory of Athens (NOA)</t>
  </si>
  <si>
    <t>Institute of Environmental Research and Sustainable Development (IERSD)</t>
  </si>
  <si>
    <t>Greece</t>
  </si>
  <si>
    <t>National residential building stock</t>
  </si>
  <si>
    <t>Elena Dascalaki</t>
  </si>
  <si>
    <t>number of dwellings (*)</t>
  </si>
  <si>
    <t xml:space="preserve">*) based on data analysis of the period 2004-2005 (data analysis NOA) </t>
  </si>
  <si>
    <r>
      <t>Complete building stock (bs</t>
    </r>
    <r>
      <rPr>
        <vertAlign val="subscript"/>
        <sz val="10"/>
        <rFont val="Arial"/>
        <family val="2"/>
        <charset val="161"/>
      </rPr>
      <t>2012|2012)</t>
    </r>
  </si>
  <si>
    <r>
      <t>New buildings since 2011 (bs</t>
    </r>
    <r>
      <rPr>
        <vertAlign val="subscript"/>
        <sz val="10"/>
        <rFont val="Arial"/>
        <family val="2"/>
        <charset val="161"/>
      </rPr>
      <t>2011-2012|2012</t>
    </r>
    <r>
      <rPr>
        <sz val="10"/>
        <rFont val="Arial"/>
        <family val="2"/>
      </rPr>
      <t>)</t>
    </r>
  </si>
  <si>
    <r>
      <t>Old building stock constructed until 1980 (bs</t>
    </r>
    <r>
      <rPr>
        <vertAlign val="subscript"/>
        <sz val="10"/>
        <rFont val="Arial"/>
        <family val="2"/>
        <charset val="161"/>
      </rPr>
      <t>...1980|2012</t>
    </r>
    <r>
      <rPr>
        <sz val="10"/>
        <rFont val="Arial"/>
        <family val="2"/>
      </rPr>
      <t>)</t>
    </r>
  </si>
  <si>
    <t>3,528,150 </t>
  </si>
  <si>
    <t xml:space="preserve"> </t>
  </si>
  <si>
    <t>Reference year : 2012</t>
  </si>
  <si>
    <r>
      <t>Gross floor area (m</t>
    </r>
    <r>
      <rPr>
        <vertAlign val="superscript"/>
        <sz val="10"/>
        <rFont val="Arial"/>
        <family val="2"/>
        <charset val="161"/>
      </rPr>
      <t>2</t>
    </r>
    <r>
      <rPr>
        <sz val="10"/>
        <rFont val="Arial"/>
        <family val="2"/>
        <charset val="161"/>
      </rPr>
      <t>, external dimensions</t>
    </r>
    <r>
      <rPr>
        <sz val="10"/>
        <rFont val="Arial"/>
        <family val="2"/>
      </rPr>
      <t xml:space="preserve">) </t>
    </r>
  </si>
  <si>
    <t>http://www.statistics.gr/en/statistics/-/publication/SAM05/-</t>
  </si>
  <si>
    <t>Hellenic Statistical Authority (HSA) – “Energy Consumption of Households” survey, 2011-2012 (3553 households)  – data analysis NOA.</t>
  </si>
  <si>
    <t>Hellenic residential building stock 2012</t>
  </si>
  <si>
    <t>Hellenic Statistical Authority (HSA) – “Household Budget Survey_2004”</t>
  </si>
  <si>
    <t>Hellenic Statistical Authority (HSA) – “Energy Consumption of Households” survey, 2011-2012 (3553 households)</t>
  </si>
  <si>
    <t>solar</t>
  </si>
  <si>
    <t>http://ec.europa.eu/energy/publications/doc/2013_pocketbook.pdf</t>
  </si>
  <si>
    <t>EUROSTAT, country facts 2012 (households)</t>
  </si>
  <si>
    <t>2011-…</t>
  </si>
  <si>
    <r>
      <t xml:space="preserve">level 0 (U </t>
    </r>
    <r>
      <rPr>
        <sz val="10"/>
        <rFont val="Calibri"/>
        <family val="2"/>
        <charset val="161"/>
      </rPr>
      <t>≥</t>
    </r>
    <r>
      <rPr>
        <sz val="10"/>
        <rFont val="Arial"/>
        <family val="2"/>
      </rPr>
      <t xml:space="preserve"> 3.0 W/m²K)</t>
    </r>
  </si>
  <si>
    <r>
      <t xml:space="preserve">level 0 (U </t>
    </r>
    <r>
      <rPr>
        <sz val="10"/>
        <rFont val="Calibri"/>
        <family val="2"/>
        <charset val="161"/>
      </rPr>
      <t>≥</t>
    </r>
    <r>
      <rPr>
        <sz val="10"/>
        <rFont val="Arial"/>
        <family val="2"/>
      </rPr>
      <t xml:space="preserve"> 4.3 W/m²K)</t>
    </r>
  </si>
  <si>
    <r>
      <t>level 1 (0.7 W/m</t>
    </r>
    <r>
      <rPr>
        <vertAlign val="superscript"/>
        <sz val="10"/>
        <rFont val="Arial"/>
        <family val="2"/>
        <charset val="161"/>
      </rPr>
      <t>2</t>
    </r>
    <r>
      <rPr>
        <sz val="10"/>
        <rFont val="Arial"/>
        <family val="2"/>
      </rPr>
      <t xml:space="preserve">K </t>
    </r>
    <r>
      <rPr>
        <sz val="10"/>
        <rFont val="Calibri"/>
        <family val="2"/>
        <charset val="161"/>
      </rPr>
      <t xml:space="preserve">≤ </t>
    </r>
    <r>
      <rPr>
        <sz val="10"/>
        <rFont val="Arial"/>
        <family val="2"/>
      </rPr>
      <t xml:space="preserve">U </t>
    </r>
    <r>
      <rPr>
        <sz val="10"/>
        <rFont val="Calibri"/>
        <family val="2"/>
        <charset val="161"/>
      </rPr>
      <t xml:space="preserve">&lt; </t>
    </r>
    <r>
      <rPr>
        <sz val="10"/>
        <rFont val="Arial"/>
        <family val="2"/>
      </rPr>
      <t>1.9 W/m</t>
    </r>
    <r>
      <rPr>
        <vertAlign val="superscript"/>
        <sz val="10"/>
        <rFont val="Arial"/>
        <family val="2"/>
        <charset val="161"/>
      </rPr>
      <t>2</t>
    </r>
    <r>
      <rPr>
        <sz val="10"/>
        <rFont val="Arial"/>
        <family val="2"/>
      </rPr>
      <t>K)</t>
    </r>
  </si>
  <si>
    <r>
      <t xml:space="preserve">level 0 (U </t>
    </r>
    <r>
      <rPr>
        <sz val="10"/>
        <rFont val="Calibri"/>
        <family val="2"/>
        <charset val="161"/>
      </rPr>
      <t>≥</t>
    </r>
    <r>
      <rPr>
        <sz val="10"/>
        <rFont val="Arial"/>
        <family val="2"/>
      </rPr>
      <t xml:space="preserve"> 1.9 W/m²K)</t>
    </r>
  </si>
  <si>
    <r>
      <t xml:space="preserve">level 2 (0.6 W/m²K </t>
    </r>
    <r>
      <rPr>
        <sz val="10"/>
        <rFont val="Calibri"/>
        <family val="2"/>
        <charset val="161"/>
      </rPr>
      <t>≤</t>
    </r>
    <r>
      <rPr>
        <sz val="10"/>
        <rFont val="Arial"/>
        <family val="2"/>
      </rPr>
      <t xml:space="preserve"> U &lt; 0.7 W/m²K)</t>
    </r>
  </si>
  <si>
    <r>
      <t xml:space="preserve">level 3 (U </t>
    </r>
    <r>
      <rPr>
        <sz val="10"/>
        <rFont val="Calibri"/>
        <family val="2"/>
        <charset val="161"/>
      </rPr>
      <t>≤</t>
    </r>
    <r>
      <rPr>
        <sz val="10"/>
        <rFont val="Arial"/>
        <family val="2"/>
      </rPr>
      <t xml:space="preserve"> 0.6 W/m²K )</t>
    </r>
  </si>
  <si>
    <r>
      <t xml:space="preserve">level 0 (U </t>
    </r>
    <r>
      <rPr>
        <sz val="10"/>
        <rFont val="Calibri"/>
        <family val="2"/>
        <charset val="161"/>
      </rPr>
      <t>≥</t>
    </r>
    <r>
      <rPr>
        <sz val="10"/>
        <rFont val="Arial"/>
        <family val="2"/>
      </rPr>
      <t xml:space="preserve"> 1.2 W/m²K)</t>
    </r>
  </si>
  <si>
    <r>
      <t xml:space="preserve">level 2 (0.5 W/m²K </t>
    </r>
    <r>
      <rPr>
        <sz val="10"/>
        <rFont val="Calibri"/>
        <family val="2"/>
        <charset val="161"/>
      </rPr>
      <t>≤</t>
    </r>
    <r>
      <rPr>
        <sz val="10"/>
        <rFont val="Arial"/>
        <family val="2"/>
      </rPr>
      <t xml:space="preserve"> U &lt; 0.7 W/m²K)</t>
    </r>
  </si>
  <si>
    <r>
      <t xml:space="preserve">level 3 (U </t>
    </r>
    <r>
      <rPr>
        <sz val="10"/>
        <rFont val="Calibri"/>
        <family val="2"/>
        <charset val="161"/>
      </rPr>
      <t>≤</t>
    </r>
    <r>
      <rPr>
        <sz val="10"/>
        <rFont val="Arial"/>
        <family val="2"/>
      </rPr>
      <t xml:space="preserve"> 0.5 W/m²K )</t>
    </r>
  </si>
  <si>
    <r>
      <t>level 1 (0.7 W/m</t>
    </r>
    <r>
      <rPr>
        <vertAlign val="superscript"/>
        <sz val="10"/>
        <rFont val="Arial"/>
        <family val="2"/>
        <charset val="161"/>
      </rPr>
      <t>2</t>
    </r>
    <r>
      <rPr>
        <sz val="10"/>
        <rFont val="Arial"/>
        <family val="2"/>
      </rPr>
      <t xml:space="preserve">K </t>
    </r>
    <r>
      <rPr>
        <sz val="10"/>
        <rFont val="Calibri"/>
        <family val="2"/>
        <charset val="161"/>
      </rPr>
      <t xml:space="preserve">≤ </t>
    </r>
    <r>
      <rPr>
        <sz val="10"/>
        <rFont val="Arial"/>
        <family val="2"/>
      </rPr>
      <t xml:space="preserve">U </t>
    </r>
    <r>
      <rPr>
        <sz val="10"/>
        <rFont val="Calibri"/>
        <family val="2"/>
        <charset val="161"/>
      </rPr>
      <t>&lt;</t>
    </r>
    <r>
      <rPr>
        <sz val="10"/>
        <rFont val="Arial"/>
        <family val="2"/>
      </rPr>
      <t>1.2 W/m</t>
    </r>
    <r>
      <rPr>
        <vertAlign val="superscript"/>
        <sz val="10"/>
        <rFont val="Arial"/>
        <family val="2"/>
        <charset val="161"/>
      </rPr>
      <t>2</t>
    </r>
    <r>
      <rPr>
        <sz val="10"/>
        <rFont val="Arial"/>
        <family val="2"/>
      </rPr>
      <t>K)</t>
    </r>
  </si>
  <si>
    <r>
      <t>level 1 (0.7 W/m</t>
    </r>
    <r>
      <rPr>
        <vertAlign val="superscript"/>
        <sz val="10"/>
        <rFont val="Arial"/>
        <family val="2"/>
        <charset val="161"/>
      </rPr>
      <t>2</t>
    </r>
    <r>
      <rPr>
        <sz val="10"/>
        <rFont val="Arial"/>
        <family val="2"/>
      </rPr>
      <t xml:space="preserve">K </t>
    </r>
    <r>
      <rPr>
        <sz val="10"/>
        <rFont val="Calibri"/>
        <family val="2"/>
        <charset val="161"/>
      </rPr>
      <t xml:space="preserve">≤ </t>
    </r>
    <r>
      <rPr>
        <sz val="10"/>
        <rFont val="Arial"/>
        <family val="2"/>
      </rPr>
      <t xml:space="preserve">U </t>
    </r>
    <r>
      <rPr>
        <sz val="10"/>
        <rFont val="Calibri"/>
        <family val="2"/>
        <charset val="161"/>
      </rPr>
      <t xml:space="preserve">&lt; </t>
    </r>
    <r>
      <rPr>
        <sz val="10"/>
        <rFont val="Arial"/>
        <family val="2"/>
      </rPr>
      <t>3.0 W/m</t>
    </r>
    <r>
      <rPr>
        <vertAlign val="superscript"/>
        <sz val="10"/>
        <rFont val="Arial"/>
        <family val="2"/>
        <charset val="161"/>
      </rPr>
      <t>2</t>
    </r>
    <r>
      <rPr>
        <sz val="10"/>
        <rFont val="Arial"/>
        <family val="2"/>
      </rPr>
      <t>K)</t>
    </r>
  </si>
  <si>
    <r>
      <t>level 1 (2.95 W/m</t>
    </r>
    <r>
      <rPr>
        <vertAlign val="superscript"/>
        <sz val="10"/>
        <rFont val="Arial"/>
        <family val="2"/>
        <charset val="161"/>
      </rPr>
      <t>2</t>
    </r>
    <r>
      <rPr>
        <sz val="10"/>
        <rFont val="Arial"/>
        <family val="2"/>
      </rPr>
      <t xml:space="preserve">K </t>
    </r>
    <r>
      <rPr>
        <sz val="10"/>
        <rFont val="Calibri"/>
        <family val="2"/>
        <charset val="161"/>
      </rPr>
      <t xml:space="preserve">≤ </t>
    </r>
    <r>
      <rPr>
        <sz val="10"/>
        <rFont val="Arial"/>
        <family val="2"/>
      </rPr>
      <t xml:space="preserve">U </t>
    </r>
    <r>
      <rPr>
        <sz val="10"/>
        <rFont val="Calibri"/>
        <family val="2"/>
        <charset val="161"/>
      </rPr>
      <t xml:space="preserve">&lt; </t>
    </r>
    <r>
      <rPr>
        <sz val="10"/>
        <rFont val="Arial"/>
        <family val="2"/>
      </rPr>
      <t>4.3 W/m</t>
    </r>
    <r>
      <rPr>
        <vertAlign val="superscript"/>
        <sz val="10"/>
        <rFont val="Arial"/>
        <family val="2"/>
        <charset val="161"/>
      </rPr>
      <t>2</t>
    </r>
    <r>
      <rPr>
        <sz val="10"/>
        <rFont val="Arial"/>
        <family val="2"/>
      </rPr>
      <t>K)</t>
    </r>
  </si>
  <si>
    <t>Heat pumps: split units, High temperature HPs (&lt;10y)</t>
  </si>
  <si>
    <t xml:space="preserve">Heat pumps: Low temperature HPs / Geothermal HPs </t>
  </si>
  <si>
    <t>Combustion of fossil fuels : non condensing (11-20 y) / high temperature (HT) condensing boilers</t>
  </si>
  <si>
    <t>Open fireplaces</t>
  </si>
  <si>
    <t>Inhabited Residential Buildings - total building stock</t>
  </si>
  <si>
    <t>Combustion of fossil fuels : old non condensing boilers (&gt;20 y), oil stoves</t>
  </si>
  <si>
    <t>Heat pumps (split units, old HPs (&gt;10y)), direct electricity</t>
  </si>
  <si>
    <t>Combustion of fossil fuels :  low temperature (LT) condensing / new non condensing (&lt;10 y) / HT condensing (&lt;10 y) boilers</t>
  </si>
  <si>
    <t>2012
(Basic Case)</t>
  </si>
  <si>
    <r>
      <t>Q</t>
    </r>
    <r>
      <rPr>
        <vertAlign val="subscript"/>
        <sz val="10"/>
        <rFont val="Arial"/>
        <family val="2"/>
      </rPr>
      <t>total</t>
    </r>
    <r>
      <rPr>
        <sz val="10"/>
        <rFont val="Arial"/>
        <family val="2"/>
      </rPr>
      <t xml:space="preserve"> of the buildings constructed until 2010</t>
    </r>
  </si>
  <si>
    <t>Scenario "Trend"</t>
  </si>
  <si>
    <r>
      <t>CO</t>
    </r>
    <r>
      <rPr>
        <b/>
        <vertAlign val="subscript"/>
        <sz val="10"/>
        <rFont val="Arial"/>
        <family val="2"/>
      </rPr>
      <t>2</t>
    </r>
    <r>
      <rPr>
        <b/>
        <sz val="10"/>
        <rFont val="Arial"/>
        <family val="2"/>
      </rPr>
      <t xml:space="preserve"> emissions (</t>
    </r>
    <r>
      <rPr>
        <b/>
        <sz val="10"/>
        <rFont val="Arial"/>
        <family val="2"/>
      </rPr>
      <t>million tons / year)</t>
    </r>
  </si>
  <si>
    <r>
      <t>CO</t>
    </r>
    <r>
      <rPr>
        <b/>
        <vertAlign val="subscript"/>
        <sz val="10"/>
        <rFont val="Arial"/>
        <family val="2"/>
      </rPr>
      <t>2</t>
    </r>
    <r>
      <rPr>
        <b/>
        <sz val="10"/>
        <rFont val="Arial"/>
        <family val="2"/>
      </rPr>
      <t xml:space="preserve"> emissions (</t>
    </r>
    <r>
      <rPr>
        <b/>
        <sz val="10"/>
        <rFont val="Arial"/>
        <family val="2"/>
      </rPr>
      <t>million tons / m² / year)</t>
    </r>
  </si>
  <si>
    <r>
      <t xml:space="preserve">2012 
</t>
    </r>
    <r>
      <rPr>
        <b/>
        <sz val="8"/>
        <rFont val="Arial"/>
        <family val="2"/>
      </rPr>
      <t>(basic case)</t>
    </r>
  </si>
  <si>
    <t>number of bldgs refurbished since 2012</t>
  </si>
  <si>
    <t>number of buildings</t>
  </si>
  <si>
    <t>Qtotal of the buildings constructed until 2010</t>
  </si>
  <si>
    <r>
      <t>Q</t>
    </r>
    <r>
      <rPr>
        <vertAlign val="subscript"/>
        <sz val="10"/>
        <rFont val="Arial"/>
        <family val="2"/>
      </rPr>
      <t>tota</t>
    </r>
    <r>
      <rPr>
        <sz val="10"/>
        <rFont val="Arial"/>
        <family val="2"/>
      </rPr>
      <t>l of the new buildings constructed after 2010</t>
    </r>
  </si>
  <si>
    <r>
      <t xml:space="preserve"> all values in TWh/yr (10</t>
    </r>
    <r>
      <rPr>
        <b/>
        <vertAlign val="superscript"/>
        <sz val="10"/>
        <rFont val="Arial"/>
        <family val="2"/>
        <charset val="161"/>
      </rPr>
      <t>9</t>
    </r>
    <r>
      <rPr>
        <b/>
        <sz val="10"/>
        <rFont val="Arial"/>
        <family val="2"/>
      </rPr>
      <t xml:space="preserve"> kWh/yr)</t>
    </r>
  </si>
  <si>
    <r>
      <t xml:space="preserve"> all values in TWh/yr (10</t>
    </r>
    <r>
      <rPr>
        <vertAlign val="superscript"/>
        <sz val="10"/>
        <rFont val="Tahoma"/>
        <family val="2"/>
        <charset val="161"/>
      </rPr>
      <t>9</t>
    </r>
    <r>
      <rPr>
        <sz val="10"/>
        <rFont val="Tahoma"/>
        <family val="2"/>
      </rPr>
      <t xml:space="preserve"> kWh/yr)</t>
    </r>
  </si>
  <si>
    <t>2012
basic case</t>
  </si>
  <si>
    <r>
      <t>CO</t>
    </r>
    <r>
      <rPr>
        <b/>
        <vertAlign val="subscript"/>
        <sz val="10"/>
        <rFont val="Arial"/>
        <family val="2"/>
      </rPr>
      <t>2</t>
    </r>
    <r>
      <rPr>
        <b/>
        <sz val="10"/>
        <rFont val="Arial"/>
        <family val="2"/>
      </rPr>
      <t xml:space="preserve"> emissions (kg / m² / year)</t>
    </r>
  </si>
  <si>
    <t xml:space="preserve">calorific value </t>
  </si>
  <si>
    <t>Single Family House</t>
  </si>
  <si>
    <t>pre 1980</t>
  </si>
  <si>
    <t>1980-2010</t>
  </si>
  <si>
    <t>Multi Family House</t>
  </si>
  <si>
    <t>National Observatory of Athens, Institute for Environmental Research and Sustainable Development</t>
  </si>
  <si>
    <t>I. Metaxa &amp; Vas. Pavlou, P. Penteli</t>
  </si>
  <si>
    <t>Greece, GR15236</t>
  </si>
  <si>
    <t>http://www.meteo.noa.gr/</t>
  </si>
  <si>
    <t>http://www.statistics.gr/en/statistics/-/publication/SFA40/-</t>
  </si>
  <si>
    <t>http://www.statistics.gr/en/statistics/-/publication/SFA01/2004</t>
  </si>
  <si>
    <t>Conventional dwellings (total)</t>
  </si>
  <si>
    <t>level 0: no insulation</t>
  </si>
  <si>
    <r>
      <t>levels of wall insulation</t>
    </r>
    <r>
      <rPr>
        <b/>
        <strike/>
        <sz val="10"/>
        <rFont val="Arial"/>
        <family val="2"/>
        <charset val="161"/>
      </rPr>
      <t xml:space="preserve"> (area-weigthed)</t>
    </r>
    <r>
      <rPr>
        <b/>
        <sz val="10"/>
        <rFont val="Arial"/>
        <family val="2"/>
      </rPr>
      <t xml:space="preserve">:  </t>
    </r>
  </si>
  <si>
    <t>A detailed description of the data situation in Greece can be found in the EPISCOPE Synthesis Report SR4 [3].</t>
  </si>
  <si>
    <r>
      <t xml:space="preserve">level 2 (0.35 W/m²K </t>
    </r>
    <r>
      <rPr>
        <sz val="10"/>
        <rFont val="Calibri"/>
        <family val="2"/>
        <charset val="161"/>
      </rPr>
      <t>&lt;</t>
    </r>
    <r>
      <rPr>
        <sz val="10"/>
        <rFont val="Arial"/>
        <family val="2"/>
      </rPr>
      <t xml:space="preserve"> U &lt; 0.7 W/m²K)</t>
    </r>
  </si>
  <si>
    <r>
      <t xml:space="preserve">level 3 (U </t>
    </r>
    <r>
      <rPr>
        <sz val="10"/>
        <rFont val="Calibri"/>
        <family val="2"/>
        <charset val="161"/>
      </rPr>
      <t>≤</t>
    </r>
    <r>
      <rPr>
        <sz val="10"/>
        <rFont val="Arial"/>
        <family val="2"/>
      </rPr>
      <t xml:space="preserve"> 0.35 W/m²K )</t>
    </r>
  </si>
  <si>
    <r>
      <t xml:space="preserve">level 2 (2.60 W/m²K </t>
    </r>
    <r>
      <rPr>
        <sz val="10"/>
        <rFont val="Calibri"/>
        <family val="2"/>
        <charset val="161"/>
      </rPr>
      <t>&lt;</t>
    </r>
    <r>
      <rPr>
        <sz val="10"/>
        <rFont val="Arial"/>
        <family val="2"/>
      </rPr>
      <t xml:space="preserve"> U &lt; 2.95 W/m²K)</t>
    </r>
  </si>
  <si>
    <r>
      <t xml:space="preserve">level 3 (U </t>
    </r>
    <r>
      <rPr>
        <sz val="10"/>
        <rFont val="Calibri"/>
        <family val="2"/>
        <charset val="161"/>
      </rPr>
      <t>≤</t>
    </r>
    <r>
      <rPr>
        <sz val="10"/>
        <rFont val="Arial"/>
        <family val="2"/>
      </rPr>
      <t xml:space="preserve"> 2.6 W/m²K )</t>
    </r>
  </si>
  <si>
    <t>Hellenic Statistical Authority (HSA) – “Energy Consumption of Households” survey, 2011-2012 (3553 households), press release, 29/10/2013</t>
  </si>
  <si>
    <t xml:space="preserve">Level 1a: double </t>
  </si>
  <si>
    <t>Level 0: single glazings</t>
  </si>
  <si>
    <t>level 0a: non-insulated</t>
  </si>
  <si>
    <t>level 1: insulated (HBTIR std)</t>
  </si>
  <si>
    <t>level 2: insulated (KENAK std)</t>
  </si>
  <si>
    <t xml:space="preserve">Hellenic Statistical Authority (HSA) – “Energy Consumption of Households” survey, 2011-2012 (3553 households), press release, 29/10/2013    </t>
  </si>
  <si>
    <t>http://www.statistics.gr/en/2011-census-pop-hous</t>
  </si>
  <si>
    <r>
      <t>M.3.2 Special Systems</t>
    </r>
    <r>
      <rPr>
        <sz val="10"/>
        <rFont val="Arial"/>
        <family val="2"/>
      </rPr>
      <t xml:space="preserve"> </t>
    </r>
  </si>
  <si>
    <t>percentages are related to number of dwellings</t>
  </si>
  <si>
    <t>Detailed information about the summary indicators can be found in the description of the Hellenic case study of EPISCOPE Synthesis Report SR3 [4].</t>
  </si>
  <si>
    <t>Envelope and system modernization trends kept at the levels that are observed in the building stock of 2012. In the absence of official reports on modernization trends in the residential building stock, the model was fed with carefully specified values reflecting the prevailing trends in the Hellenic market and in occupants’ priorities regarding building refurbishment over the recent years collected during the EPISCOPE surveys. Accordingly, the envelope modernization rate is very low (0.6 %), involving lower values for wall insulation upgrade (0.1 %) and higher values for window replacement with double glazings (1.0 %). Similarly, the system modernization rates are also very low (0.6 %) involving the replacement of old systems with new of the same fuel and the fuel change from oil to natural gas or electricity. Both envelope and system modernization implies an upgrade to KENAK standards (regulation requirements in 2012). Penetration of solar systems for DHW preparation is considered at an annual rate 1% involving addition of solar collectors to cover 60% of the DHW heating demand.</t>
  </si>
  <si>
    <t xml:space="preserve">Scenario C                                                                                                           </t>
  </si>
  <si>
    <t>&lt;2&gt; Scenario C</t>
  </si>
  <si>
    <t>"Scenario B": moderate modernization rates (3.1 %) for the envelope components, with a higher rate for window replacement (4.6 %) and a lower one (1.9 %) for wall insulation. System modernization rates are higher than the trend scenario (1.26 %), involving the upgrade of old oil and electricity systems to new ones with higher efficiency. A faster system modernization trend (2.26 %) is applied until 2020, followed by a slow trend (0.46 %) till 2030. Fuel change trends are kept at the rates of 2012.</t>
  </si>
  <si>
    <t>"Scenario C"</t>
  </si>
  <si>
    <t>C.A. Balaras, E.G. Dascalaki, P. Droutsa, S. Kontoyiannidis (2016):  Bottom-up Assessment of Hellenic Residential Building Stock Energy Performance, ASHRAE 2016 Annual Winter Conference, 8 p., Orlando, FL, 23-27 January, 2016</t>
  </si>
  <si>
    <t>[5]</t>
  </si>
  <si>
    <t>The numbers are related to the complete building stock of the respective year (including new buildings constructed from 2010).
The total heat demand Qtotal includes the energy need for heating and hot water supply as well as the losses of heat distribution and storage in the builidings. 
Auxiliary electric energy for control, pumps, fans of heat supply and ventilation systems is included in the numbers of electric energy demand.</t>
  </si>
  <si>
    <t>NOA</t>
  </si>
  <si>
    <t xml:space="preserve">NOA model, representing the year 2012 </t>
  </si>
  <si>
    <t>Hellenic residential building stock (conventional inhabited dwellings)</t>
  </si>
  <si>
    <t>http://dx.doi.org/10.13140/RG.2.1.3128.6809</t>
  </si>
  <si>
    <t>E.Γ. Δασκαλάκη, Κ.Α. Μπαλαράς, K. Δρούτσα, Σ. Κοντογιαννίδης (2015): Δυνατότητες και προοπτική για την ενεργειακή αναβάθμιση του ελληνικού κτιριακού αποθέματος, EPISCOPE D3.2b/P07 (NOA) Τελική έκδοση, Αθήνα.</t>
  </si>
  <si>
    <t xml:space="preserve">Hellenic Statistical Authority (HAS - "2011-Population and Housing Census, Amenities of Dwellings and Households", press release, 19/11/2014                                                                                                                                                                                                                                 </t>
  </si>
  <si>
    <t>Hellenic Statistical Authority (HSA) – “Energy Consumption of Households” survey, 2011-2012 (3553 households) - analysis NOA</t>
  </si>
  <si>
    <t xml:space="preserve">The data that are included in this section come from official publications of the Hellenic Statistical Authority. These include press releases for the Census 2011, annual surveys on the “Household Budget” and the latest survey of the Hellenic Statistical Authority on the “Energy Consumption of Households” which was carried out in 2011-2012. 
The later has been the main source of data for this study as it gives insight of the energy-related characteristics of the residential building stock of the year 2012. The Hellenic Statistical Authority provided the raw data from the survey on the “Energy Consumption of Households” to NOA for further analysis in order to derive the parameters required for the building stock model. The results of the analysis carried out by NOA regarding the old building stock are supplied in the respective sections of the “Monitoring Indicators” (marked in purple). 
The previous survey of this kind had been carried out in 1991 and it referred to dwellings build prior to 1980. Comparison of the data from the two surveys (1991, 2011) has made it possible to derive information on the refurbishment state of the old building stock. However, with the exception of windows, no official data source was found for the derivation of the annual refurbishment rates of the envelope or systems.
</t>
  </si>
  <si>
    <r>
      <t xml:space="preserve">E.Γ. Δασκαλάκη, Κ.Α. Μπαλαράς, K. Δρούτσα, Σ. Κοντογιαννίδης (2015): Δυνατότητες και προοπτική για την ενεργειακή αναβάθμιση του ελληνικού κτιριακού αποθέματος, EPISCOPE D3.2b/P07 (NOA) Τελική έκδοση, Αθήνα. Available online: </t>
    </r>
    <r>
      <rPr>
        <sz val="9"/>
        <color rgb="FFFF0000"/>
        <rFont val="Tahoma"/>
        <family val="2"/>
        <charset val="161"/>
      </rPr>
      <t>http://episcope.eu/fileadmin/episcope/public/docs/pilot_actions/GR_EPISCOPE_NationalCaseStudy_NOA.pdf</t>
    </r>
  </si>
  <si>
    <t>http://episcope.eu/fileadmin/episcope/public/docs/pilot_actions/GR_EPISCOPE_NationalCaseStudy_NOA.pdf</t>
  </si>
  <si>
    <t>The present model is based on a total of 24 building types that represent the Hellenic building stock in accordance to the TABULA classification scheme : 2 building sizes (single family houses; multi family houses) X 3 age bands ( … 1980; 1981 … 2010; 2011 …) X 4 climate zones (A,B,C,D in accordance to the National Regulation KENAK).</t>
  </si>
  <si>
    <t>Hellenic Statistical Authority (HSA), 2011 Population and Housing Census,  Characteristics and Amenities of Dwellings, September 2014.</t>
  </si>
  <si>
    <t>http://dlib.statistics.gr/portal/page/portal/ESYE</t>
  </si>
  <si>
    <t>Hellenic Statistical Authority - Digital Library (ELSTAT), Special publications - Construction.</t>
  </si>
  <si>
    <t>Intensive envelope modernization with moderate rates (3.6 %) for the different components and moderate (1.13 %) upgrade of systems; high fuel change rates for old systems, in all climate zones, promoting the transition from oil to natural gas in climate zones B&amp;C and to electricity in zone A. Replacement of old systems with new of the same fuel is kept at the rates of 2012. Increased penetration of solar systems for DHW preparation (annual rate 10%) and solar heating is considered in all system modernizations before and after 2020.</t>
  </si>
  <si>
    <t>Inhabited Residential Buildings - total building stock (conventioal dwellings)</t>
  </si>
  <si>
    <r>
      <t>100% of the reference floor area is heated. A correction of the calculated CO</t>
    </r>
    <r>
      <rPr>
        <vertAlign val="subscript"/>
        <sz val="10"/>
        <rFont val="Arial"/>
        <family val="2"/>
        <charset val="161"/>
      </rPr>
      <t>2</t>
    </r>
    <r>
      <rPr>
        <sz val="10"/>
        <rFont val="Arial"/>
        <family val="2"/>
      </rPr>
      <t xml:space="preserve"> emissions, final and primary energy results to make them more realistic is made using the adaptation factors derived within the Hellenic pilot study for EPISCOPE.</t>
    </r>
  </si>
  <si>
    <t xml:space="preserve">A total of 4 climate datasets are used corresponding to the 4 climate zones (A,B,C,D) in Greece. </t>
  </si>
  <si>
    <t>N/A (quasi-steady state monthly method)</t>
  </si>
  <si>
    <t xml:space="preserve">N/A (quasi-steady state monthly method) </t>
  </si>
  <si>
    <t>Average outdoor air temperature November-April:                                         13.2 (cl.zone A), 11.8 (cl. zone B), 8.6 (cl. zone C), 7.0 (cl.zone D)</t>
  </si>
  <si>
    <t>18 (continuous heating)</t>
  </si>
  <si>
    <t>The share of buildings in the total building stock of the basic year (2012) that have undergone measures for insulation improvement is not available. The percentages in section "Building insulation:state of modernisation" for each of the years 2015, 2020 and 2030 refer to the share of buildings in the total building stock that will be modernized after 2012 according to scenario "Trend".</t>
  </si>
  <si>
    <t>The share of buildings in the total building stock of the basic year (2012) that have undergone measures for insulation improvement is not available. The percentages in section "Building insulation:state of modernisation" for each of the years 2015, 2020 and 2030 refer to the share of buildings in the total building stock that will be modernized after 2012 according to scenario C.</t>
  </si>
  <si>
    <t>Scenario Indicators &lt;2&gt;</t>
  </si>
  <si>
    <t>insulation improved (cases)</t>
  </si>
  <si>
    <t>166 (cl. zones A, B), 196 (cl. zones C,D)                                                                                                           Specific heating periods for different climate zones:                                                                 1/11-15/4 zones A,B and 15/10-30/4 zones C,D</t>
  </si>
  <si>
    <t>Level 0: Combustion of fossil fuels : old non condensing boilers (&gt;20 y), oil stoves</t>
  </si>
  <si>
    <t>Level 1: Combustion of fossil fuels : non condensing (11-20 y) / high temperature (HT) condensing boilers</t>
  </si>
  <si>
    <t>Level 2: Combustion of fossil fuels :  low temperature (LT) condensing / new non condensing (&lt;10 y) / HT condensing (&lt;10 y) boilers</t>
  </si>
  <si>
    <t>Level 0: Heat pumps (split units, old HPs (&gt;10y)), direct electricity</t>
  </si>
  <si>
    <t>Level 1: Heat pumps: split units, High temperature HPs (&lt;10y)</t>
  </si>
  <si>
    <t xml:space="preserve">Level 2: Heat pumps: Low temperature HPs / Geothermal HPs </t>
  </si>
  <si>
    <r>
      <rPr>
        <i/>
        <sz val="10"/>
        <rFont val="Arial"/>
        <family val="2"/>
        <charset val="161"/>
      </rPr>
      <t>New buildings (period 2011-...)</t>
    </r>
    <r>
      <rPr>
        <sz val="10"/>
        <rFont val="Arial"/>
        <family val="2"/>
        <charset val="161"/>
      </rPr>
      <t xml:space="preserve"> are considered to be built in accordance to the standards of the National Regulation KENAK until 2020. Thereafter, a higher standard (KENAK+) approaching NZEB is considered . Energy carriers include oil (33%), natural gas (33%) and electricity (33%) in the climate zones B,C and oil (50%) and electricity (50%) in the climate zones A,D. Accordingly, Level "2" and Level "1" components are considered for the envelope and systems respectively for the period 2011-2020, while Level "3" and Level "2" components are considered  for the period 2021-2030. Solar heating is considered in all central systems for the period 2012-2030. </t>
    </r>
  </si>
  <si>
    <r>
      <rPr>
        <i/>
        <sz val="10"/>
        <rFont val="Arial"/>
        <family val="2"/>
        <charset val="161"/>
      </rPr>
      <t>New buildings (period 2011-...)</t>
    </r>
    <r>
      <rPr>
        <sz val="10"/>
        <rFont val="Arial"/>
        <family val="2"/>
      </rPr>
      <t xml:space="preserve"> are considered to be built in accordance to the standards of the National Regulation KENAK for the whole period 2012-2030. Energy carriers include oil (33%), natural gas (33%) and electricity (33%) in the climate zones B,C and oil (50%) and electricity (50%) in the climate zones A,D. Accordingly, Level "2" and Level "1" components are considered for the envelope and systems respectively. No solar heating is considered. </t>
    </r>
  </si>
  <si>
    <r>
      <t>The latest available information on the characteristics and energy quality of the building stock come from the Census of 2011 and a survey on «Energy Consumption of Households» that was carried out by the Hellenic Statistical Authority in 2011-2012. Consequently, the year 2012 was taken as the «base year» for this study. 
The model takes into account four different levels of thermal protection and three levels of modernization for the most common energy supply systems in Greece, i.e. boilers (oil, natural gas) and heat pumps. The share of other systems (direct electricity, open firewood, stoves and district heating) is also considered. The distribution of envelope components and systems in the different levels was derived after a detailed statistical analysis performed by NOA using recent raw national survey data [5].
The evolution of the building stock over the years takes into account annual demolition and construction rates, as well as different modernization rates for the different envelope components, heat supply systems (gross modernization), switch to different energy carriers (net modernization), and addition of solar systems for DHW and space heating. Different inputs can be used to reflect the state and trends for each building type included in the model. In the absence of officially published data on modernization trends in the residential building stock the model was fed with values, which, for the trend scenario were carefully specified to reflect the prevailing trends in the Hellenic market and in occupants’ priorities regarding building refurbishment over the recent years collected during the EPISCOPE surveys. 
The annual total energy demand, final energy consumption and CO</t>
    </r>
    <r>
      <rPr>
        <vertAlign val="subscript"/>
        <sz val="9"/>
        <rFont val="Tahoma"/>
        <family val="2"/>
        <charset val="161"/>
      </rPr>
      <t>2</t>
    </r>
    <r>
      <rPr>
        <sz val="9"/>
        <rFont val="Tahoma"/>
        <family val="2"/>
      </rPr>
      <t xml:space="preserve"> emissions are calculated using the national EPC tool (TEE-KENAK), for each year over the 2012-2030 period. Adaptation factors derived by NOA using data on actual energy use from the official EPC registry are used for the adjustment of calculated values to account for deviations from the standard calculation conditions. Details on the approach, analysis and the numerical values of all adaptation factors used in the Hellenic building stock model are available in [1] and [2].
The reported scenario results refer to the total building stock of inhabited buildings (new buildings included) in the years 2012, 2015, 2020 and 2030. 
All studied scenarios have the following considerations in common:                                                                                                                                                                                                                                                                                 • Demolition of old buildings (prior to 1980) and construction of new buildings (after 2010) are considered at constant rates 0.17% and 0.50% respectively. Percentages refer to the whole building stock of each reported year.
• Envelope modernization is applied to level “0” (non-insulated) and level “1” (insufficiently insulated in accordance to HBTIR) envelope components of buildings constructed prior to 2010. No modernization is foreseen for the buildings of the third age band (new constructions)
• Floors are not modernized.
• System modernization is applied to level “0” systems including aged non-condensing oil boilers, split units and heat pumps in buildings constructed prior to 2010. No modernization is foreseen for the buildings of the third age band (new constructions)
• Only central systems using oil or electricity are modernized.
• Fuel change from oil to natural gas is considered only in climate zones B &amp; C, where the main distribution network is available.
• District heating is considered only in climate zone D.
• The system modernization scheme does not include stoves, direct electric or open firewood systems.                                                                                                                                                                                                                       Further details can be found in [1].                                                                                                                                                                                                                   </t>
    </r>
  </si>
  <si>
    <r>
      <t>Adaptation factors have been used in the calculation of 'Supplied heat' and CO</t>
    </r>
    <r>
      <rPr>
        <vertAlign val="subscript"/>
        <sz val="10"/>
        <rFont val="Arial"/>
        <family val="2"/>
        <charset val="161"/>
      </rPr>
      <t>2</t>
    </r>
    <r>
      <rPr>
        <sz val="10"/>
        <rFont val="Arial"/>
        <family val="2"/>
      </rPr>
      <t xml:space="preserve"> emissions.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</si>
</sst>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s>
  <fonts count="104">
    <font>
      <sz val="8"/>
      <name val="Tahoma"/>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8"/>
      <name val="Arial"/>
      <family val="2"/>
    </font>
    <font>
      <vertAlign val="subscript"/>
      <sz val="10"/>
      <name val="Arial"/>
      <family val="2"/>
    </font>
    <font>
      <sz val="11"/>
      <name val="MetaNormalLF-Roman"/>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8"/>
      <color theme="1"/>
      <name val="Arial"/>
      <family val="2"/>
    </font>
    <font>
      <sz val="8"/>
      <color rgb="FF000000"/>
      <name val="Arial"/>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b/>
      <sz val="14"/>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vertAlign val="superscript"/>
      <sz val="10"/>
      <name val="Arial"/>
      <family val="2"/>
    </font>
    <font>
      <sz val="11"/>
      <name val="Arial"/>
      <family val="2"/>
      <charset val="161"/>
    </font>
    <font>
      <sz val="10"/>
      <name val="Arial"/>
      <family val="2"/>
      <charset val="161"/>
    </font>
    <font>
      <vertAlign val="subscript"/>
      <sz val="10"/>
      <name val="Arial"/>
      <family val="2"/>
      <charset val="161"/>
    </font>
    <font>
      <vertAlign val="superscript"/>
      <sz val="10"/>
      <name val="Arial"/>
      <family val="2"/>
      <charset val="161"/>
    </font>
    <font>
      <b/>
      <sz val="11"/>
      <color theme="1"/>
      <name val="Calibri"/>
      <family val="2"/>
      <charset val="161"/>
      <scheme val="minor"/>
    </font>
    <font>
      <sz val="10"/>
      <name val="Calibri"/>
      <family val="2"/>
      <charset val="161"/>
    </font>
    <font>
      <i/>
      <sz val="10"/>
      <name val="Arial"/>
      <family val="2"/>
      <charset val="161"/>
    </font>
    <font>
      <b/>
      <vertAlign val="superscript"/>
      <sz val="10"/>
      <name val="Arial"/>
      <family val="2"/>
      <charset val="161"/>
    </font>
    <font>
      <vertAlign val="superscript"/>
      <sz val="10"/>
      <name val="Tahoma"/>
      <family val="2"/>
      <charset val="161"/>
    </font>
    <font>
      <b/>
      <strike/>
      <sz val="10"/>
      <name val="Arial"/>
      <family val="2"/>
      <charset val="161"/>
    </font>
    <font>
      <sz val="9"/>
      <color theme="1"/>
      <name val="Arial"/>
      <family val="2"/>
      <charset val="161"/>
    </font>
    <font>
      <sz val="9"/>
      <color rgb="FFFF0000"/>
      <name val="Arial"/>
      <family val="2"/>
      <charset val="161"/>
    </font>
    <font>
      <b/>
      <sz val="10"/>
      <color theme="1"/>
      <name val="Arial"/>
      <family val="2"/>
      <charset val="161"/>
    </font>
    <font>
      <vertAlign val="subscript"/>
      <sz val="9"/>
      <name val="Tahoma"/>
      <family val="2"/>
      <charset val="161"/>
    </font>
    <font>
      <sz val="10"/>
      <color rgb="FF7030A0"/>
      <name val="Arial"/>
      <family val="2"/>
    </font>
    <font>
      <sz val="10"/>
      <color rgb="FF7030A0"/>
      <name val="Arial"/>
      <family val="2"/>
      <charset val="161"/>
    </font>
    <font>
      <i/>
      <sz val="10"/>
      <color rgb="FF7030A0"/>
      <name val="Arial"/>
      <family val="2"/>
    </font>
    <font>
      <i/>
      <sz val="10"/>
      <color rgb="FF7030A0"/>
      <name val="Arial"/>
      <family val="2"/>
      <charset val="161"/>
    </font>
    <font>
      <sz val="8"/>
      <color rgb="FF7030A0"/>
      <name val="Tahoma"/>
      <family val="2"/>
    </font>
    <font>
      <sz val="10"/>
      <color rgb="FF7030A0"/>
      <name val="Tahoma"/>
      <family val="2"/>
      <charset val="161"/>
    </font>
    <font>
      <sz val="9"/>
      <color rgb="FFFF0000"/>
      <name val="Tahoma"/>
      <family val="2"/>
      <charset val="161"/>
    </font>
    <font>
      <sz val="11"/>
      <name val="Calibri"/>
      <family val="2"/>
      <charset val="161"/>
    </font>
    <font>
      <b/>
      <sz val="12"/>
      <color rgb="FF7030A0"/>
      <name val="Tahoma"/>
      <family val="2"/>
      <charset val="161"/>
    </font>
    <font>
      <sz val="8"/>
      <color rgb="FF7030A0"/>
      <name val="Tahoma"/>
      <family val="2"/>
      <charset val="161"/>
    </font>
  </fonts>
  <fills count="33">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FF99"/>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theme="9" tint="0.79998168889431442"/>
        <bgColor indexed="64"/>
      </patternFill>
    </fill>
    <fill>
      <patternFill patternType="solid">
        <fgColor theme="8" tint="0.79998168889431442"/>
        <bgColor indexed="64"/>
      </patternFill>
    </fill>
  </fills>
  <borders count="145">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style="thin">
        <color indexed="64"/>
      </left>
      <right/>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top style="thin">
        <color indexed="22"/>
      </top>
      <bottom style="thin">
        <color auto="1"/>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right/>
      <top style="thin">
        <color indexed="22"/>
      </top>
      <bottom style="thin">
        <color auto="1"/>
      </bottom>
      <diagonal/>
    </border>
    <border>
      <left style="thin">
        <color indexed="22"/>
      </left>
      <right style="thin">
        <color indexed="22"/>
      </right>
      <top style="thin">
        <color indexed="22"/>
      </top>
      <bottom style="thin">
        <color auto="1"/>
      </bottom>
      <diagonal/>
    </border>
    <border>
      <left/>
      <right style="thin">
        <color auto="1"/>
      </right>
      <top style="thin">
        <color indexed="22"/>
      </top>
      <bottom style="thin">
        <color auto="1"/>
      </bottom>
      <diagonal/>
    </border>
    <border>
      <left style="thin">
        <color indexed="22"/>
      </left>
      <right style="thin">
        <color indexed="22"/>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auto="1"/>
      </bottom>
      <diagonal/>
    </border>
    <border>
      <left style="medium">
        <color indexed="64"/>
      </left>
      <right style="medium">
        <color indexed="64"/>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theme="0" tint="-0.24994659260841701"/>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64"/>
      </left>
      <right style="medium">
        <color indexed="64"/>
      </right>
      <top style="thin">
        <color indexed="64"/>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style="thick">
        <color auto="1"/>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auto="1"/>
      </left>
      <right/>
      <top style="thin">
        <color indexed="22"/>
      </top>
      <bottom style="thin">
        <color indexed="22"/>
      </bottom>
      <diagonal/>
    </border>
    <border>
      <left/>
      <right style="thin">
        <color indexed="64"/>
      </right>
      <top style="thin">
        <color indexed="22"/>
      </top>
      <bottom style="thin">
        <color indexed="22"/>
      </bottom>
      <diagonal/>
    </border>
    <border>
      <left style="thin">
        <color auto="1"/>
      </left>
      <right/>
      <top style="thin">
        <color indexed="22"/>
      </top>
      <bottom style="thin">
        <color indexed="64"/>
      </bottom>
      <diagonal/>
    </border>
    <border>
      <left style="thin">
        <color indexed="22"/>
      </left>
      <right/>
      <top style="thin">
        <color indexed="22"/>
      </top>
      <bottom style="thin">
        <color auto="1"/>
      </bottom>
      <diagonal/>
    </border>
    <border>
      <left style="thin">
        <color indexed="64"/>
      </left>
      <right/>
      <top/>
      <bottom style="thin">
        <color indexed="22"/>
      </bottom>
      <diagonal/>
    </border>
    <border>
      <left style="thin">
        <color auto="1"/>
      </left>
      <right/>
      <top style="thin">
        <color indexed="22"/>
      </top>
      <bottom style="thin">
        <color auto="1"/>
      </bottom>
      <diagonal/>
    </border>
    <border>
      <left style="thin">
        <color indexed="22"/>
      </left>
      <right/>
      <top style="thin">
        <color indexed="64"/>
      </top>
      <bottom style="thin">
        <color indexed="22"/>
      </bottom>
      <diagonal/>
    </border>
    <border>
      <left/>
      <right style="thin">
        <color indexed="22"/>
      </right>
      <top style="thin">
        <color indexed="64"/>
      </top>
      <bottom style="thin">
        <color indexed="22"/>
      </bottom>
      <diagonal/>
    </border>
  </borders>
  <cellStyleXfs count="65">
    <xf numFmtId="0" fontId="0" fillId="0" borderId="0">
      <alignment vertical="top"/>
    </xf>
    <xf numFmtId="0" fontId="4" fillId="6"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28" fillId="20" borderId="66" applyNumberFormat="0" applyAlignment="0" applyProtection="0"/>
    <xf numFmtId="0" fontId="21" fillId="20" borderId="64" applyNumberFormat="0" applyAlignment="0" applyProtection="0"/>
    <xf numFmtId="0" fontId="24" fillId="22" borderId="1">
      <alignment vertical="top" wrapText="1" shrinkToFit="1"/>
      <protection locked="0"/>
    </xf>
    <xf numFmtId="0" fontId="29" fillId="0" borderId="67" applyNumberFormat="0" applyFill="0" applyAlignment="0" applyProtection="0"/>
    <xf numFmtId="0" fontId="25" fillId="0" borderId="0" applyNumberFormat="0" applyFill="0" applyBorder="0" applyAlignment="0" applyProtection="0"/>
    <xf numFmtId="0" fontId="27" fillId="26" borderId="0" applyNumberFormat="0" applyBorder="0" applyAlignment="0" applyProtection="0"/>
    <xf numFmtId="9" fontId="3" fillId="0" borderId="0" applyFont="0" applyFill="0" applyBorder="0" applyAlignment="0" applyProtection="0"/>
    <xf numFmtId="0" fontId="13" fillId="0" borderId="0"/>
    <xf numFmtId="0" fontId="35" fillId="0" borderId="0" applyNumberFormat="0" applyFill="0" applyBorder="0" applyAlignment="0" applyProtection="0"/>
    <xf numFmtId="0" fontId="3" fillId="0" borderId="0"/>
    <xf numFmtId="0" fontId="16" fillId="0" borderId="0"/>
    <xf numFmtId="0" fontId="3" fillId="0" borderId="0">
      <alignment vertical="top"/>
    </xf>
    <xf numFmtId="0" fontId="2" fillId="0" borderId="0"/>
    <xf numFmtId="0" fontId="3" fillId="16" borderId="63">
      <alignment vertical="top"/>
    </xf>
    <xf numFmtId="0" fontId="5" fillId="17"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23" fillId="0" borderId="1">
      <alignment horizontal="left" vertical="center" wrapText="1"/>
    </xf>
    <xf numFmtId="0" fontId="22" fillId="21" borderId="65" applyFont="0" applyFill="0" applyBorder="0" applyAlignment="0">
      <alignment horizontal="left" vertical="top" wrapText="1"/>
    </xf>
    <xf numFmtId="0" fontId="23" fillId="23" borderId="1">
      <alignment horizontal="center" vertical="center"/>
      <protection locked="0"/>
    </xf>
    <xf numFmtId="0" fontId="24" fillId="22" borderId="1">
      <alignment horizontal="center" vertical="center" shrinkToFit="1"/>
      <protection locked="0"/>
    </xf>
    <xf numFmtId="167" fontId="23" fillId="0" borderId="0" applyFont="0" applyFill="0" applyBorder="0" applyAlignment="0" applyProtection="0">
      <alignment vertical="center"/>
    </xf>
    <xf numFmtId="0" fontId="23" fillId="24" borderId="1">
      <alignment horizontal="center" vertical="center"/>
    </xf>
    <xf numFmtId="0" fontId="23" fillId="24" borderId="1">
      <alignment vertical="top" wrapText="1"/>
    </xf>
    <xf numFmtId="0" fontId="6" fillId="4" borderId="0" applyNumberFormat="0" applyBorder="0" applyAlignment="0" applyProtection="0"/>
    <xf numFmtId="0" fontId="26" fillId="25" borderId="0">
      <alignment horizontal="left" vertical="center" indent="1"/>
    </xf>
    <xf numFmtId="0" fontId="22" fillId="21" borderId="65">
      <alignment horizontal="left" vertical="top" wrapText="1"/>
    </xf>
    <xf numFmtId="0" fontId="23" fillId="0" borderId="0">
      <alignment vertical="top"/>
    </xf>
    <xf numFmtId="0" fontId="23" fillId="12" borderId="1" applyNumberFormat="0" applyFont="0" applyAlignment="0" applyProtection="0"/>
    <xf numFmtId="0" fontId="7" fillId="27" borderId="0" applyNumberFormat="0" applyBorder="0" applyAlignment="0" applyProtection="0"/>
    <xf numFmtId="0" fontId="23" fillId="0" borderId="0">
      <alignment vertical="center"/>
    </xf>
    <xf numFmtId="0" fontId="30" fillId="0" borderId="0" applyNumberFormat="0" applyFill="0" applyBorder="0" applyAlignment="0" applyProtection="0"/>
    <xf numFmtId="0" fontId="31" fillId="0" borderId="68" applyNumberFormat="0" applyFill="0" applyAlignment="0" applyProtection="0"/>
    <xf numFmtId="0" fontId="32" fillId="0" borderId="69" applyNumberFormat="0" applyFill="0" applyAlignment="0" applyProtection="0"/>
    <xf numFmtId="0" fontId="33" fillId="0" borderId="70" applyNumberFormat="0" applyFill="0" applyAlignment="0" applyProtection="0"/>
    <xf numFmtId="0" fontId="33" fillId="0" borderId="0" applyNumberFormat="0" applyFill="0" applyBorder="0" applyAlignment="0" applyProtection="0"/>
    <xf numFmtId="0" fontId="34" fillId="28" borderId="0">
      <alignment horizontal="left" vertical="center" indent="1"/>
    </xf>
    <xf numFmtId="0" fontId="8" fillId="0" borderId="2" applyNumberFormat="0" applyFill="0" applyAlignment="0" applyProtection="0"/>
    <xf numFmtId="0" fontId="9" fillId="13" borderId="3" applyNumberFormat="0" applyAlignment="0" applyProtection="0"/>
    <xf numFmtId="0" fontId="1" fillId="0" borderId="0"/>
    <xf numFmtId="0" fontId="23" fillId="0" borderId="0">
      <alignment vertical="top"/>
    </xf>
    <xf numFmtId="0" fontId="74" fillId="0" borderId="0" applyNumberFormat="0" applyFill="0" applyBorder="0" applyAlignment="0" applyProtection="0">
      <alignment vertical="top"/>
    </xf>
    <xf numFmtId="0" fontId="1" fillId="0" borderId="0"/>
  </cellStyleXfs>
  <cellXfs count="785">
    <xf numFmtId="0" fontId="0" fillId="0" borderId="0" xfId="0">
      <alignment vertical="top"/>
    </xf>
    <xf numFmtId="0" fontId="13" fillId="0" borderId="0" xfId="26"/>
    <xf numFmtId="0" fontId="13" fillId="0" borderId="32" xfId="26" applyBorder="1"/>
    <xf numFmtId="0" fontId="13" fillId="0" borderId="0" xfId="26" applyBorder="1"/>
    <xf numFmtId="0" fontId="13" fillId="0" borderId="33" xfId="26" applyBorder="1"/>
    <xf numFmtId="0" fontId="13" fillId="0" borderId="18" xfId="26" applyBorder="1"/>
    <xf numFmtId="0" fontId="13" fillId="0" borderId="21" xfId="26" applyBorder="1"/>
    <xf numFmtId="0" fontId="13" fillId="0" borderId="35" xfId="26" applyBorder="1"/>
    <xf numFmtId="0" fontId="12" fillId="0" borderId="8" xfId="26" applyFont="1" applyBorder="1"/>
    <xf numFmtId="0" fontId="3" fillId="0" borderId="10" xfId="26" applyFont="1" applyBorder="1"/>
    <xf numFmtId="0" fontId="3" fillId="0" borderId="12" xfId="26" applyFont="1" applyBorder="1"/>
    <xf numFmtId="0" fontId="3" fillId="0" borderId="0" xfId="28"/>
    <xf numFmtId="0" fontId="3" fillId="0" borderId="0" xfId="30" applyFill="1">
      <alignment vertical="top"/>
    </xf>
    <xf numFmtId="0" fontId="3" fillId="0" borderId="0" xfId="30">
      <alignment vertical="top"/>
    </xf>
    <xf numFmtId="0" fontId="37" fillId="0" borderId="0" xfId="0" applyFont="1">
      <alignment vertical="top"/>
    </xf>
    <xf numFmtId="0" fontId="36" fillId="29" borderId="0" xfId="47" applyFont="1" applyFill="1">
      <alignment horizontal="left" vertical="center" indent="1"/>
    </xf>
    <xf numFmtId="0" fontId="22" fillId="0" borderId="0" xfId="0" applyFont="1">
      <alignment vertical="top"/>
    </xf>
    <xf numFmtId="0" fontId="0" fillId="0" borderId="0" xfId="0" applyBorder="1">
      <alignment vertical="top"/>
    </xf>
    <xf numFmtId="0" fontId="26" fillId="25" borderId="0" xfId="47" applyFont="1">
      <alignment horizontal="left" vertical="center" indent="1"/>
    </xf>
    <xf numFmtId="0" fontId="26" fillId="25" borderId="0" xfId="47">
      <alignment horizontal="left" vertical="center" indent="1"/>
    </xf>
    <xf numFmtId="0" fontId="23" fillId="0" borderId="0" xfId="62" applyAlignment="1">
      <alignment vertical="top" wrapText="1"/>
    </xf>
    <xf numFmtId="0" fontId="0" fillId="0" borderId="0" xfId="0" applyFont="1" applyAlignment="1">
      <alignment vertical="top" wrapText="1"/>
    </xf>
    <xf numFmtId="0" fontId="74" fillId="0" borderId="0" xfId="63" applyAlignment="1">
      <alignment vertical="top" wrapText="1"/>
    </xf>
    <xf numFmtId="0" fontId="38" fillId="0" borderId="0" xfId="0" applyFont="1">
      <alignment vertical="top"/>
    </xf>
    <xf numFmtId="0" fontId="39" fillId="0" borderId="0" xfId="0" applyFont="1">
      <alignment vertical="top"/>
    </xf>
    <xf numFmtId="0" fontId="40" fillId="0" borderId="0" xfId="0" applyFont="1">
      <alignment vertical="top"/>
    </xf>
    <xf numFmtId="0" fontId="41" fillId="0" borderId="0" xfId="0" applyFont="1">
      <alignment vertical="top"/>
    </xf>
    <xf numFmtId="0" fontId="40" fillId="0" borderId="0" xfId="0" applyFont="1" applyAlignment="1">
      <alignment vertical="top" wrapText="1"/>
    </xf>
    <xf numFmtId="0" fontId="42" fillId="0" borderId="0" xfId="0" applyFont="1">
      <alignment vertical="top"/>
    </xf>
    <xf numFmtId="0" fontId="39" fillId="0" borderId="0" xfId="0" applyFont="1" applyAlignment="1">
      <alignment vertical="top" wrapText="1"/>
    </xf>
    <xf numFmtId="0" fontId="40" fillId="0" borderId="0" xfId="62" applyFont="1" applyAlignment="1">
      <alignment vertical="top" wrapText="1"/>
    </xf>
    <xf numFmtId="0" fontId="43" fillId="25" borderId="0" xfId="47" applyFont="1">
      <alignment horizontal="left" vertical="center" indent="1"/>
    </xf>
    <xf numFmtId="0" fontId="44" fillId="0" borderId="0" xfId="0" applyFont="1">
      <alignment vertical="top"/>
    </xf>
    <xf numFmtId="0" fontId="45" fillId="0" borderId="0" xfId="0" applyFont="1">
      <alignment vertical="top"/>
    </xf>
    <xf numFmtId="0" fontId="40" fillId="0" borderId="0" xfId="62" applyFont="1" applyAlignment="1">
      <alignment vertical="top" wrapText="1"/>
    </xf>
    <xf numFmtId="0" fontId="40" fillId="0" borderId="0" xfId="0" applyFont="1" applyAlignment="1">
      <alignment vertical="top" wrapText="1"/>
    </xf>
    <xf numFmtId="0" fontId="40" fillId="0" borderId="0" xfId="0" applyFont="1">
      <alignment vertical="top"/>
    </xf>
    <xf numFmtId="0" fontId="0" fillId="0" borderId="0" xfId="0" applyBorder="1" applyAlignment="1">
      <alignment vertical="center"/>
    </xf>
    <xf numFmtId="0" fontId="3" fillId="0" borderId="0" xfId="0" applyFont="1" applyFill="1" applyBorder="1" applyAlignment="1">
      <alignment horizontal="center" vertical="center"/>
    </xf>
    <xf numFmtId="0" fontId="0" fillId="0" borderId="89" xfId="0" applyBorder="1" applyAlignment="1">
      <alignment vertical="center"/>
    </xf>
    <xf numFmtId="2" fontId="22" fillId="24" borderId="90" xfId="44" applyNumberFormat="1" applyFont="1" applyBorder="1" applyAlignment="1">
      <alignment horizontal="center" vertical="center"/>
    </xf>
    <xf numFmtId="2" fontId="23" fillId="24" borderId="94" xfId="44" applyNumberFormat="1" applyFont="1" applyBorder="1" applyAlignment="1">
      <alignment horizontal="left" vertical="center" indent="1"/>
    </xf>
    <xf numFmtId="2" fontId="23" fillId="24" borderId="88" xfId="44" applyNumberFormat="1" applyFont="1" applyBorder="1" applyAlignment="1">
      <alignment horizontal="left" vertical="center" indent="1"/>
    </xf>
    <xf numFmtId="174" fontId="0" fillId="0" borderId="0" xfId="0" applyNumberFormat="1" applyBorder="1">
      <alignment vertical="top"/>
    </xf>
    <xf numFmtId="174" fontId="0" fillId="0" borderId="89" xfId="0" applyNumberFormat="1" applyBorder="1" applyAlignment="1">
      <alignment horizontal="right" vertical="top"/>
    </xf>
    <xf numFmtId="174" fontId="0" fillId="0" borderId="0" xfId="0" applyNumberFormat="1" applyFont="1" applyBorder="1" applyAlignment="1">
      <alignment vertical="center"/>
    </xf>
    <xf numFmtId="174" fontId="49" fillId="0" borderId="0" xfId="0" applyNumberFormat="1" applyFont="1" applyBorder="1" applyAlignment="1">
      <alignment vertical="center" wrapText="1"/>
    </xf>
    <xf numFmtId="174" fontId="49" fillId="0" borderId="89" xfId="0" applyNumberFormat="1" applyFont="1" applyBorder="1" applyAlignment="1">
      <alignment vertical="center" wrapText="1"/>
    </xf>
    <xf numFmtId="0" fontId="23" fillId="31" borderId="87" xfId="44" applyFont="1" applyFill="1" applyBorder="1" applyAlignment="1">
      <alignment horizontal="left" vertical="center" indent="1"/>
    </xf>
    <xf numFmtId="0" fontId="54" fillId="31" borderId="94" xfId="44" applyFont="1" applyFill="1" applyBorder="1" applyAlignment="1">
      <alignment horizontal="left" vertical="center"/>
    </xf>
    <xf numFmtId="0" fontId="23" fillId="31" borderId="1" xfId="39" applyFont="1" applyFill="1" applyBorder="1" applyAlignment="1">
      <alignment horizontal="center" vertical="center"/>
    </xf>
    <xf numFmtId="0" fontId="23" fillId="0" borderId="87" xfId="44" applyFont="1" applyFill="1" applyBorder="1" applyAlignment="1">
      <alignment horizontal="left" vertical="center" indent="1"/>
    </xf>
    <xf numFmtId="0" fontId="54" fillId="0" borderId="94" xfId="44" applyFont="1" applyFill="1" applyBorder="1" applyAlignment="1">
      <alignment horizontal="left" vertical="center"/>
    </xf>
    <xf numFmtId="0" fontId="23" fillId="0" borderId="1" xfId="39" applyFont="1" applyFill="1" applyBorder="1" applyAlignment="1">
      <alignment horizontal="center" vertical="center"/>
    </xf>
    <xf numFmtId="0" fontId="54" fillId="14" borderId="94" xfId="44" applyFont="1" applyFill="1" applyBorder="1" applyAlignment="1">
      <alignment horizontal="left" vertical="center"/>
    </xf>
    <xf numFmtId="0" fontId="54" fillId="14" borderId="88" xfId="44" applyFont="1" applyFill="1" applyBorder="1" applyAlignment="1">
      <alignment horizontal="left" vertical="center"/>
    </xf>
    <xf numFmtId="0" fontId="55" fillId="0" borderId="89" xfId="0" applyFont="1" applyBorder="1" applyAlignment="1">
      <alignment horizontal="right" vertical="center"/>
    </xf>
    <xf numFmtId="2" fontId="55" fillId="0" borderId="1" xfId="39" applyNumberFormat="1" applyFont="1" applyFill="1" applyBorder="1" applyAlignment="1">
      <alignment horizontal="center" vertical="center" shrinkToFit="1"/>
    </xf>
    <xf numFmtId="0" fontId="57" fillId="0" borderId="87" xfId="44" applyFont="1" applyFill="1" applyBorder="1" applyAlignment="1">
      <alignment horizontal="left" vertical="center" indent="1"/>
    </xf>
    <xf numFmtId="0" fontId="58" fillId="0" borderId="87" xfId="44" applyFont="1" applyFill="1" applyBorder="1" applyAlignment="1">
      <alignment horizontal="left" vertical="center" indent="1"/>
    </xf>
    <xf numFmtId="0" fontId="59" fillId="0" borderId="94" xfId="44" applyFont="1" applyFill="1" applyBorder="1" applyAlignment="1">
      <alignment horizontal="left" vertical="center"/>
    </xf>
    <xf numFmtId="2" fontId="60" fillId="0" borderId="1" xfId="39" applyNumberFormat="1" applyFont="1" applyFill="1" applyBorder="1" applyAlignment="1">
      <alignment horizontal="center" vertical="center" shrinkToFit="1"/>
    </xf>
    <xf numFmtId="0" fontId="0" fillId="0" borderId="0" xfId="0" applyBorder="1" applyAlignment="1">
      <alignment horizontal="left" vertical="center" indent="1"/>
    </xf>
    <xf numFmtId="0" fontId="50" fillId="0" borderId="0" xfId="0" applyFont="1" applyBorder="1" applyAlignment="1">
      <alignment vertical="center"/>
    </xf>
    <xf numFmtId="0" fontId="51" fillId="0" borderId="0" xfId="0" applyFont="1" applyBorder="1" applyAlignment="1">
      <alignment horizontal="right"/>
    </xf>
    <xf numFmtId="0" fontId="0" fillId="0" borderId="0" xfId="0" applyBorder="1" applyAlignment="1">
      <alignment horizontal="left" vertical="center"/>
    </xf>
    <xf numFmtId="0" fontId="22" fillId="0" borderId="0" xfId="0" applyFont="1" applyBorder="1" applyAlignment="1">
      <alignment vertical="center"/>
    </xf>
    <xf numFmtId="0" fontId="0" fillId="0" borderId="0" xfId="0" applyFont="1" applyBorder="1" applyAlignment="1">
      <alignment horizontal="left" vertical="center" indent="1"/>
    </xf>
    <xf numFmtId="0" fontId="52" fillId="0" borderId="0" xfId="0" applyFont="1" applyBorder="1" applyAlignment="1">
      <alignment vertical="center"/>
    </xf>
    <xf numFmtId="0" fontId="41" fillId="0" borderId="0" xfId="0" applyFont="1" applyBorder="1" applyAlignment="1">
      <alignment vertical="center"/>
    </xf>
    <xf numFmtId="0" fontId="0" fillId="0" borderId="0" xfId="0" applyFont="1" applyBorder="1" applyAlignment="1">
      <alignment vertical="center"/>
    </xf>
    <xf numFmtId="0" fontId="22" fillId="0" borderId="0" xfId="0" applyFont="1" applyBorder="1" applyAlignment="1">
      <alignment horizontal="right" vertical="center"/>
    </xf>
    <xf numFmtId="0" fontId="22" fillId="0" borderId="0" xfId="0" applyFont="1" applyBorder="1" applyAlignment="1">
      <alignment horizontal="left" vertical="top" indent="1"/>
    </xf>
    <xf numFmtId="0" fontId="50" fillId="0" borderId="0" xfId="0" applyFont="1" applyBorder="1" applyAlignment="1"/>
    <xf numFmtId="0" fontId="55" fillId="0" borderId="0" xfId="0" applyFont="1" applyBorder="1">
      <alignment vertical="top"/>
    </xf>
    <xf numFmtId="0" fontId="55" fillId="0" borderId="0" xfId="0" applyFont="1" applyBorder="1" applyAlignment="1">
      <alignment vertical="center"/>
    </xf>
    <xf numFmtId="0" fontId="55" fillId="0" borderId="0" xfId="0" applyFont="1" applyBorder="1" applyAlignment="1">
      <alignment horizontal="right" vertical="center"/>
    </xf>
    <xf numFmtId="0" fontId="56" fillId="0" borderId="0" xfId="0" applyFont="1" applyBorder="1" applyAlignment="1">
      <alignment horizontal="right"/>
    </xf>
    <xf numFmtId="0" fontId="0" fillId="0" borderId="0" xfId="0" applyBorder="1" applyAlignment="1">
      <alignment horizontal="center"/>
    </xf>
    <xf numFmtId="0" fontId="55" fillId="0" borderId="0" xfId="0" applyFont="1" applyBorder="1" applyAlignment="1">
      <alignment horizontal="center"/>
    </xf>
    <xf numFmtId="0" fontId="0" fillId="0" borderId="34" xfId="0" applyBorder="1" applyAlignment="1">
      <alignment vertical="center"/>
    </xf>
    <xf numFmtId="0" fontId="23" fillId="31" borderId="100" xfId="44" applyFont="1" applyFill="1" applyBorder="1" applyAlignment="1">
      <alignment horizontal="left" vertical="center" indent="1"/>
    </xf>
    <xf numFmtId="0" fontId="54" fillId="31" borderId="101" xfId="44" applyFont="1" applyFill="1" applyBorder="1" applyAlignment="1">
      <alignment horizontal="left" vertical="center"/>
    </xf>
    <xf numFmtId="0" fontId="23" fillId="31" borderId="102" xfId="39" applyFont="1" applyFill="1" applyBorder="1" applyAlignment="1">
      <alignment horizontal="center" vertical="center"/>
    </xf>
    <xf numFmtId="0" fontId="0" fillId="0" borderId="103" xfId="0" applyFont="1" applyBorder="1" applyAlignment="1">
      <alignment vertical="center"/>
    </xf>
    <xf numFmtId="0" fontId="0" fillId="0" borderId="34" xfId="0" applyFont="1" applyBorder="1" applyAlignment="1">
      <alignment vertical="center"/>
    </xf>
    <xf numFmtId="0" fontId="22" fillId="0" borderId="34" xfId="0" applyFont="1" applyBorder="1" applyAlignment="1">
      <alignment vertical="center"/>
    </xf>
    <xf numFmtId="0" fontId="23" fillId="0" borderId="95" xfId="44" applyFont="1" applyFill="1" applyBorder="1" applyAlignment="1">
      <alignment horizontal="left" vertical="center" indent="1"/>
    </xf>
    <xf numFmtId="0" fontId="54" fillId="0" borderId="86" xfId="44" applyFont="1" applyFill="1" applyBorder="1" applyAlignment="1">
      <alignment horizontal="left" vertical="center"/>
    </xf>
    <xf numFmtId="0" fontId="23" fillId="0" borderId="107" xfId="39" applyFont="1" applyFill="1" applyBorder="1" applyAlignment="1">
      <alignment horizontal="center" vertical="center"/>
    </xf>
    <xf numFmtId="0" fontId="23" fillId="0" borderId="106" xfId="44" applyFont="1" applyFill="1" applyBorder="1" applyAlignment="1">
      <alignment horizontal="left" vertical="center" indent="1"/>
    </xf>
    <xf numFmtId="0" fontId="54" fillId="0" borderId="109" xfId="44" applyFont="1" applyFill="1" applyBorder="1" applyAlignment="1">
      <alignment horizontal="left" vertical="center"/>
    </xf>
    <xf numFmtId="0" fontId="23" fillId="0" borderId="110" xfId="39" applyFont="1" applyFill="1" applyBorder="1" applyAlignment="1">
      <alignment horizontal="center" vertical="center"/>
    </xf>
    <xf numFmtId="2" fontId="55" fillId="0" borderId="107" xfId="39" applyNumberFormat="1" applyFont="1" applyFill="1" applyBorder="1" applyAlignment="1">
      <alignment horizontal="center" vertical="center" shrinkToFit="1"/>
    </xf>
    <xf numFmtId="0" fontId="59" fillId="0" borderId="109" xfId="44" applyFont="1" applyFill="1" applyBorder="1" applyAlignment="1">
      <alignment horizontal="left" vertical="center"/>
    </xf>
    <xf numFmtId="0" fontId="58" fillId="0" borderId="98" xfId="44" applyFont="1" applyFill="1" applyBorder="1" applyAlignment="1">
      <alignment horizontal="left" vertical="center" indent="2"/>
    </xf>
    <xf numFmtId="0" fontId="58" fillId="0" borderId="112" xfId="39" applyFont="1" applyFill="1" applyBorder="1" applyAlignment="1">
      <alignment horizontal="center" vertical="center"/>
    </xf>
    <xf numFmtId="0" fontId="0" fillId="0" borderId="113" xfId="0" applyBorder="1">
      <alignment vertical="top"/>
    </xf>
    <xf numFmtId="0" fontId="0" fillId="0" borderId="114" xfId="0" applyBorder="1">
      <alignment vertical="top"/>
    </xf>
    <xf numFmtId="0" fontId="23" fillId="0" borderId="114" xfId="52" applyFont="1" applyBorder="1" applyAlignment="1">
      <alignment horizontal="left" vertical="center" indent="1"/>
    </xf>
    <xf numFmtId="174" fontId="0" fillId="0" borderId="114" xfId="0" applyNumberFormat="1" applyBorder="1" applyAlignment="1"/>
    <xf numFmtId="0" fontId="0" fillId="0" borderId="115" xfId="0" applyBorder="1">
      <alignment vertical="top"/>
    </xf>
    <xf numFmtId="0" fontId="0" fillId="0" borderId="116" xfId="0" applyBorder="1">
      <alignment vertical="top"/>
    </xf>
    <xf numFmtId="0" fontId="0" fillId="0" borderId="117" xfId="0" applyBorder="1">
      <alignment vertical="top"/>
    </xf>
    <xf numFmtId="0" fontId="0" fillId="0" borderId="116" xfId="0" applyBorder="1" applyAlignment="1">
      <alignment horizontal="center"/>
    </xf>
    <xf numFmtId="0" fontId="0" fillId="0" borderId="117" xfId="0" applyBorder="1" applyAlignment="1">
      <alignment horizontal="center"/>
    </xf>
    <xf numFmtId="0" fontId="0" fillId="0" borderId="85" xfId="0" applyBorder="1">
      <alignment vertical="top"/>
    </xf>
    <xf numFmtId="0" fontId="0" fillId="0" borderId="85" xfId="0" applyBorder="1" applyAlignment="1">
      <alignment vertical="center"/>
    </xf>
    <xf numFmtId="165" fontId="0" fillId="0" borderId="85" xfId="0" applyNumberFormat="1" applyBorder="1">
      <alignment vertical="top"/>
    </xf>
    <xf numFmtId="0" fontId="55" fillId="0" borderId="85" xfId="0" applyFont="1" applyBorder="1" applyAlignment="1">
      <alignment horizontal="right" vertical="top"/>
    </xf>
    <xf numFmtId="0" fontId="49" fillId="0" borderId="119" xfId="0" applyFont="1" applyBorder="1">
      <alignment vertical="top"/>
    </xf>
    <xf numFmtId="0" fontId="40" fillId="0" borderId="0" xfId="0" applyFont="1" applyAlignment="1">
      <alignment horizontal="left" vertical="top"/>
    </xf>
    <xf numFmtId="0" fontId="46" fillId="0" borderId="0" xfId="0" applyFont="1" applyBorder="1" applyAlignment="1">
      <alignment horizontal="left" vertical="center" wrapText="1"/>
    </xf>
    <xf numFmtId="0" fontId="46" fillId="0" borderId="0" xfId="0" applyFont="1" applyBorder="1" applyAlignment="1">
      <alignment horizontal="left" vertical="center"/>
    </xf>
    <xf numFmtId="3" fontId="46" fillId="0" borderId="0" xfId="0" applyNumberFormat="1" applyFont="1" applyBorder="1" applyAlignment="1">
      <alignment vertical="center" shrinkToFit="1"/>
    </xf>
    <xf numFmtId="0" fontId="62" fillId="0" borderId="45" xfId="0" applyFont="1" applyBorder="1" applyAlignment="1">
      <alignment horizontal="left" vertical="center"/>
    </xf>
    <xf numFmtId="0" fontId="19" fillId="0" borderId="80" xfId="0" applyFont="1" applyBorder="1" applyAlignment="1">
      <alignment vertical="center"/>
    </xf>
    <xf numFmtId="0" fontId="19" fillId="0" borderId="83" xfId="0" applyFont="1" applyBorder="1" applyAlignment="1">
      <alignment horizontal="left" vertical="center" wrapText="1"/>
    </xf>
    <xf numFmtId="0" fontId="19" fillId="0" borderId="83"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64" fillId="0" borderId="0" xfId="0" applyFont="1">
      <alignment vertical="top"/>
    </xf>
    <xf numFmtId="0" fontId="10" fillId="0" borderId="0" xfId="0" applyFont="1">
      <alignment vertical="top"/>
    </xf>
    <xf numFmtId="0" fontId="14" fillId="0" borderId="0" xfId="0" applyFont="1">
      <alignment vertical="top"/>
    </xf>
    <xf numFmtId="0" fontId="65" fillId="0" borderId="0" xfId="63" applyFont="1" applyAlignment="1">
      <alignment vertical="top" wrapText="1"/>
    </xf>
    <xf numFmtId="0" fontId="10" fillId="0" borderId="0" xfId="0" applyFont="1" applyAlignment="1">
      <alignment vertical="top" wrapText="1"/>
    </xf>
    <xf numFmtId="0" fontId="10" fillId="30" borderId="0" xfId="0" applyFont="1" applyFill="1">
      <alignment vertical="top"/>
    </xf>
    <xf numFmtId="0" fontId="14" fillId="30" borderId="0" xfId="0" applyFont="1" applyFill="1">
      <alignment vertical="top"/>
    </xf>
    <xf numFmtId="0" fontId="66" fillId="25" borderId="0" xfId="47" applyFont="1">
      <alignment horizontal="left" vertical="center" indent="1"/>
    </xf>
    <xf numFmtId="168" fontId="67" fillId="30" borderId="0" xfId="49" applyNumberFormat="1" applyFont="1" applyFill="1" applyAlignment="1">
      <alignment vertical="center" shrinkToFit="1"/>
    </xf>
    <xf numFmtId="169" fontId="10" fillId="30" borderId="0" xfId="49" applyNumberFormat="1" applyFont="1" applyFill="1" applyAlignment="1">
      <alignment vertical="center" shrinkToFit="1"/>
    </xf>
    <xf numFmtId="0" fontId="68" fillId="30" borderId="0" xfId="62" applyFont="1" applyFill="1">
      <alignment vertical="top"/>
    </xf>
    <xf numFmtId="0" fontId="67" fillId="30" borderId="0" xfId="62" applyFont="1" applyFill="1">
      <alignment vertical="top"/>
    </xf>
    <xf numFmtId="0" fontId="67" fillId="30" borderId="0" xfId="0" applyFont="1" applyFill="1">
      <alignment vertical="top"/>
    </xf>
    <xf numFmtId="0" fontId="68" fillId="30" borderId="0" xfId="0" applyFont="1" applyFill="1">
      <alignment vertical="top"/>
    </xf>
    <xf numFmtId="0" fontId="10" fillId="30" borderId="0" xfId="62" applyFont="1" applyFill="1" applyAlignment="1">
      <alignment vertical="top" wrapText="1"/>
    </xf>
    <xf numFmtId="0" fontId="67" fillId="30" borderId="0" xfId="62" applyFont="1" applyFill="1" applyAlignment="1">
      <alignment vertical="top" wrapText="1"/>
    </xf>
    <xf numFmtId="0" fontId="10" fillId="30" borderId="0" xfId="0" applyFont="1" applyFill="1" applyAlignment="1">
      <alignment vertical="top" wrapText="1"/>
    </xf>
    <xf numFmtId="0" fontId="10" fillId="0" borderId="71" xfId="0" applyFont="1" applyBorder="1">
      <alignment vertical="top"/>
    </xf>
    <xf numFmtId="0" fontId="14" fillId="0" borderId="72" xfId="0" applyFont="1" applyBorder="1">
      <alignment vertical="top"/>
    </xf>
    <xf numFmtId="0" fontId="10" fillId="0" borderId="72" xfId="0" applyFont="1" applyBorder="1">
      <alignment vertical="top"/>
    </xf>
    <xf numFmtId="0" fontId="10" fillId="0" borderId="73" xfId="0" applyFont="1" applyBorder="1">
      <alignment vertical="top"/>
    </xf>
    <xf numFmtId="0" fontId="10" fillId="0" borderId="74" xfId="0" applyFont="1" applyBorder="1">
      <alignment vertical="top"/>
    </xf>
    <xf numFmtId="0" fontId="14" fillId="0" borderId="0" xfId="0" applyFont="1" applyBorder="1">
      <alignment vertical="top"/>
    </xf>
    <xf numFmtId="0" fontId="10" fillId="0" borderId="0" xfId="0" applyFont="1" applyBorder="1">
      <alignment vertical="top"/>
    </xf>
    <xf numFmtId="0" fontId="10" fillId="0" borderId="75" xfId="0" applyFont="1" applyBorder="1">
      <alignment vertical="top"/>
    </xf>
    <xf numFmtId="0" fontId="3" fillId="0" borderId="0" xfId="0" applyFont="1" applyBorder="1">
      <alignment vertical="top"/>
    </xf>
    <xf numFmtId="0" fontId="69" fillId="0" borderId="0" xfId="0" applyFont="1" applyBorder="1" applyAlignment="1">
      <alignment horizontal="right" vertical="top" wrapText="1" indent="2"/>
    </xf>
    <xf numFmtId="0" fontId="69" fillId="0" borderId="75" xfId="0" applyFont="1" applyBorder="1" applyAlignment="1">
      <alignment horizontal="right" vertical="top" wrapText="1" indent="2"/>
    </xf>
    <xf numFmtId="0" fontId="70" fillId="0" borderId="0" xfId="61" applyFont="1" applyBorder="1" applyAlignment="1">
      <alignment horizontal="left" readingOrder="1"/>
    </xf>
    <xf numFmtId="0" fontId="71" fillId="0" borderId="0" xfId="0" applyFont="1" applyBorder="1">
      <alignment vertical="top"/>
    </xf>
    <xf numFmtId="0" fontId="71" fillId="0" borderId="75" xfId="0" applyFont="1" applyBorder="1">
      <alignment vertical="top"/>
    </xf>
    <xf numFmtId="0" fontId="10" fillId="0" borderId="76" xfId="0" applyFont="1" applyBorder="1">
      <alignment vertical="top"/>
    </xf>
    <xf numFmtId="0" fontId="14" fillId="0" borderId="77" xfId="0" applyFont="1" applyBorder="1">
      <alignment vertical="top"/>
    </xf>
    <xf numFmtId="0" fontId="10" fillId="0" borderId="77" xfId="0" applyFont="1" applyBorder="1">
      <alignment vertical="top"/>
    </xf>
    <xf numFmtId="0" fontId="10" fillId="0" borderId="78" xfId="0" applyFont="1" applyBorder="1">
      <alignment vertical="top"/>
    </xf>
    <xf numFmtId="0" fontId="72" fillId="0" borderId="0" xfId="0" applyFont="1">
      <alignment vertical="top"/>
    </xf>
    <xf numFmtId="0" fontId="67" fillId="30" borderId="0" xfId="0" applyFont="1" applyFill="1" applyAlignment="1">
      <alignment vertical="top" wrapText="1"/>
    </xf>
    <xf numFmtId="0" fontId="40" fillId="0" borderId="0" xfId="0" applyFont="1" applyAlignment="1">
      <alignment vertical="top" wrapText="1"/>
    </xf>
    <xf numFmtId="0" fontId="40" fillId="0" borderId="0" xfId="62" applyFont="1" applyAlignment="1">
      <alignment vertical="top" wrapText="1"/>
    </xf>
    <xf numFmtId="0" fontId="40" fillId="0" borderId="0" xfId="0" applyFont="1">
      <alignment vertical="top"/>
    </xf>
    <xf numFmtId="0" fontId="47" fillId="0" borderId="0" xfId="61" applyFont="1" applyBorder="1" applyAlignment="1">
      <alignment horizontal="left" readingOrder="1"/>
    </xf>
    <xf numFmtId="0" fontId="40" fillId="0" borderId="0" xfId="0" applyFont="1" applyAlignment="1">
      <alignment vertical="top" wrapText="1"/>
    </xf>
    <xf numFmtId="0" fontId="40" fillId="0" borderId="0" xfId="0" applyFont="1">
      <alignment vertical="top"/>
    </xf>
    <xf numFmtId="0" fontId="76" fillId="0" borderId="0" xfId="0" applyFont="1">
      <alignment vertical="top"/>
    </xf>
    <xf numFmtId="0" fontId="75" fillId="0" borderId="0" xfId="63" applyFont="1" applyAlignment="1">
      <alignment vertical="top" wrapText="1"/>
    </xf>
    <xf numFmtId="0" fontId="76" fillId="0" borderId="0" xfId="0" applyFont="1" applyAlignment="1">
      <alignment vertical="top" wrapText="1"/>
    </xf>
    <xf numFmtId="0" fontId="67" fillId="30" borderId="0" xfId="0" applyFont="1" applyFill="1" applyAlignment="1">
      <alignment horizontal="right" vertical="center"/>
    </xf>
    <xf numFmtId="0" fontId="74" fillId="0" borderId="0" xfId="63" applyFont="1" applyAlignment="1">
      <alignment vertical="top" wrapText="1"/>
    </xf>
    <xf numFmtId="0" fontId="74" fillId="0" borderId="0" xfId="63" applyFont="1" applyAlignment="1">
      <alignment vertical="top" wrapText="1"/>
    </xf>
    <xf numFmtId="0" fontId="0" fillId="0" borderId="0" xfId="0" applyFont="1">
      <alignment vertical="top"/>
    </xf>
    <xf numFmtId="0" fontId="53" fillId="29" borderId="0" xfId="47" applyFont="1" applyFill="1">
      <alignment horizontal="left" vertical="center" indent="1"/>
    </xf>
    <xf numFmtId="0" fontId="26" fillId="29" borderId="0" xfId="47" applyFont="1" applyFill="1">
      <alignment horizontal="left" vertical="center" indent="1"/>
    </xf>
    <xf numFmtId="0" fontId="23" fillId="0" borderId="0" xfId="0" applyFont="1">
      <alignment vertical="top"/>
    </xf>
    <xf numFmtId="0" fontId="12" fillId="0" borderId="4" xfId="0" applyFont="1" applyBorder="1">
      <alignment vertical="top"/>
    </xf>
    <xf numFmtId="0" fontId="12" fillId="0" borderId="8" xfId="0" applyFont="1" applyFill="1" applyBorder="1">
      <alignment vertical="top"/>
    </xf>
    <xf numFmtId="0" fontId="12" fillId="0" borderId="8" xfId="0" applyFont="1" applyBorder="1">
      <alignment vertical="top"/>
    </xf>
    <xf numFmtId="0" fontId="11" fillId="0" borderId="31" xfId="0" applyFont="1" applyBorder="1">
      <alignment vertical="top"/>
    </xf>
    <xf numFmtId="0" fontId="3" fillId="0" borderId="29" xfId="0" applyFont="1" applyBorder="1">
      <alignment vertical="top"/>
    </xf>
    <xf numFmtId="0" fontId="3" fillId="0" borderId="15" xfId="0" applyFont="1" applyFill="1" applyBorder="1">
      <alignment vertical="top"/>
    </xf>
    <xf numFmtId="0" fontId="12" fillId="0" borderId="29" xfId="0" applyFont="1" applyBorder="1">
      <alignment vertical="top"/>
    </xf>
    <xf numFmtId="0" fontId="12" fillId="0" borderId="14" xfId="0" applyFont="1" applyBorder="1">
      <alignment vertical="top"/>
    </xf>
    <xf numFmtId="0" fontId="11" fillId="0" borderId="5" xfId="0" applyFont="1" applyBorder="1">
      <alignment vertical="top"/>
    </xf>
    <xf numFmtId="0" fontId="12" fillId="0" borderId="24" xfId="0" applyFont="1" applyBorder="1">
      <alignment vertical="top"/>
    </xf>
    <xf numFmtId="0" fontId="3" fillId="0" borderId="24" xfId="0" applyFont="1" applyBorder="1">
      <alignment vertical="top"/>
    </xf>
    <xf numFmtId="0" fontId="3" fillId="0" borderId="39" xfId="0" applyFont="1" applyBorder="1">
      <alignment vertical="top"/>
    </xf>
    <xf numFmtId="0" fontId="3" fillId="0" borderId="25" xfId="0" applyFont="1" applyBorder="1">
      <alignment vertical="top"/>
    </xf>
    <xf numFmtId="0" fontId="3" fillId="0" borderId="26" xfId="0" applyFont="1" applyBorder="1">
      <alignment vertical="top"/>
    </xf>
    <xf numFmtId="9" fontId="3" fillId="0" borderId="11" xfId="0" applyNumberFormat="1" applyFont="1" applyBorder="1" applyAlignment="1">
      <alignment horizontal="right"/>
    </xf>
    <xf numFmtId="0" fontId="3" fillId="0" borderId="20" xfId="0" applyFont="1" applyBorder="1" applyAlignment="1">
      <alignment horizontal="right"/>
    </xf>
    <xf numFmtId="0" fontId="3" fillId="0" borderId="27" xfId="0" applyFont="1" applyBorder="1">
      <alignment vertical="top"/>
    </xf>
    <xf numFmtId="0" fontId="3" fillId="0" borderId="28" xfId="0" applyFont="1" applyBorder="1">
      <alignment vertical="top"/>
    </xf>
    <xf numFmtId="9" fontId="11" fillId="0" borderId="13" xfId="0" applyNumberFormat="1" applyFont="1" applyBorder="1">
      <alignment vertical="top"/>
    </xf>
    <xf numFmtId="9" fontId="11" fillId="0" borderId="23" xfId="0" applyNumberFormat="1" applyFont="1" applyBorder="1">
      <alignment vertical="top"/>
    </xf>
    <xf numFmtId="0" fontId="3" fillId="0" borderId="50" xfId="0" applyFont="1" applyBorder="1">
      <alignment vertical="top"/>
    </xf>
    <xf numFmtId="0" fontId="3" fillId="0" borderId="18" xfId="0" applyFont="1" applyBorder="1">
      <alignment vertical="top"/>
    </xf>
    <xf numFmtId="0" fontId="12" fillId="0" borderId="5" xfId="0" applyFont="1" applyBorder="1">
      <alignment vertical="top"/>
    </xf>
    <xf numFmtId="0" fontId="11" fillId="0" borderId="4" xfId="0" applyFont="1" applyBorder="1">
      <alignment vertical="top"/>
    </xf>
    <xf numFmtId="0" fontId="11" fillId="0" borderId="15" xfId="0" applyFont="1" applyBorder="1">
      <alignment vertical="top"/>
    </xf>
    <xf numFmtId="0" fontId="11" fillId="0" borderId="16" xfId="0" applyFont="1" applyBorder="1">
      <alignment vertical="top"/>
    </xf>
    <xf numFmtId="0" fontId="3" fillId="0" borderId="12" xfId="0" applyFont="1" applyBorder="1">
      <alignment vertical="top"/>
    </xf>
    <xf numFmtId="0" fontId="12" fillId="0" borderId="15"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3" fillId="0" borderId="15" xfId="0" applyFont="1" applyBorder="1">
      <alignment vertical="top"/>
    </xf>
    <xf numFmtId="0" fontId="3" fillId="0" borderId="19" xfId="0" applyFont="1" applyBorder="1" applyAlignment="1">
      <alignment horizontal="center" vertical="top" wrapText="1"/>
    </xf>
    <xf numFmtId="0" fontId="3" fillId="0" borderId="0" xfId="0" applyFont="1">
      <alignment vertical="top"/>
    </xf>
    <xf numFmtId="0" fontId="3" fillId="0" borderId="32" xfId="0" applyFont="1" applyBorder="1">
      <alignment vertical="top"/>
    </xf>
    <xf numFmtId="0" fontId="3" fillId="0" borderId="21" xfId="0" applyFont="1" applyBorder="1">
      <alignment vertical="top"/>
    </xf>
    <xf numFmtId="0" fontId="3" fillId="0" borderId="33" xfId="0" applyFont="1" applyBorder="1">
      <alignment vertical="top"/>
    </xf>
    <xf numFmtId="0" fontId="3" fillId="0" borderId="8" xfId="0" applyFont="1" applyBorder="1">
      <alignment vertical="top"/>
    </xf>
    <xf numFmtId="0" fontId="3" fillId="0" borderId="35" xfId="0" applyFont="1" applyBorder="1">
      <alignment vertical="top"/>
    </xf>
    <xf numFmtId="0" fontId="3" fillId="0" borderId="10" xfId="0" applyFont="1" applyBorder="1">
      <alignment vertical="top"/>
    </xf>
    <xf numFmtId="9" fontId="3" fillId="0" borderId="45" xfId="0" applyNumberFormat="1" applyFont="1" applyBorder="1" applyAlignment="1">
      <alignment horizontal="center"/>
    </xf>
    <xf numFmtId="9" fontId="3" fillId="0" borderId="20" xfId="0" applyNumberFormat="1" applyFont="1" applyBorder="1" applyAlignment="1">
      <alignment horizontal="center"/>
    </xf>
    <xf numFmtId="9" fontId="3" fillId="0" borderId="47" xfId="0" applyNumberFormat="1" applyFont="1" applyBorder="1" applyAlignment="1">
      <alignment horizontal="center"/>
    </xf>
    <xf numFmtId="9" fontId="3" fillId="0" borderId="51" xfId="0" applyNumberFormat="1" applyFont="1" applyBorder="1" applyAlignment="1">
      <alignment horizontal="center"/>
    </xf>
    <xf numFmtId="0" fontId="3" fillId="0" borderId="48" xfId="0" applyFont="1" applyBorder="1" applyAlignment="1">
      <alignment horizontal="center"/>
    </xf>
    <xf numFmtId="0" fontId="3" fillId="0" borderId="23" xfId="0" applyFont="1" applyBorder="1" applyAlignment="1">
      <alignment horizontal="center"/>
    </xf>
    <xf numFmtId="0" fontId="3" fillId="0" borderId="30" xfId="0" applyFont="1" applyBorder="1">
      <alignment vertical="top"/>
    </xf>
    <xf numFmtId="0" fontId="3" fillId="0" borderId="22" xfId="0" applyFont="1" applyBorder="1">
      <alignment vertical="top"/>
    </xf>
    <xf numFmtId="9" fontId="3" fillId="0" borderId="44" xfId="0" applyNumberFormat="1" applyFont="1" applyBorder="1" applyAlignment="1">
      <alignment horizontal="right"/>
    </xf>
    <xf numFmtId="9" fontId="3" fillId="0" borderId="43" xfId="0" applyNumberFormat="1" applyFont="1" applyBorder="1" applyAlignment="1">
      <alignment horizontal="right"/>
    </xf>
    <xf numFmtId="9" fontId="3" fillId="0" borderId="20" xfId="0" applyNumberFormat="1" applyFont="1" applyBorder="1" applyAlignment="1">
      <alignment horizontal="right"/>
    </xf>
    <xf numFmtId="0" fontId="3" fillId="0" borderId="7" xfId="0" applyFont="1" applyBorder="1">
      <alignment vertical="top"/>
    </xf>
    <xf numFmtId="9" fontId="3" fillId="0" borderId="17" xfId="0" applyNumberFormat="1" applyFont="1" applyBorder="1" applyAlignment="1">
      <alignment horizontal="right"/>
    </xf>
    <xf numFmtId="0" fontId="3" fillId="0" borderId="121" xfId="0" applyFont="1" applyBorder="1" applyAlignment="1">
      <alignment vertical="top" wrapText="1"/>
    </xf>
    <xf numFmtId="164" fontId="3" fillId="0" borderId="122" xfId="0" applyNumberFormat="1" applyFont="1" applyBorder="1" applyAlignment="1">
      <alignment horizontal="center"/>
    </xf>
    <xf numFmtId="164" fontId="3" fillId="0" borderId="123" xfId="0" applyNumberFormat="1" applyFont="1" applyBorder="1" applyAlignment="1">
      <alignment horizontal="center"/>
    </xf>
    <xf numFmtId="0" fontId="3" fillId="0" borderId="121" xfId="0" applyFont="1" applyFill="1" applyBorder="1">
      <alignment vertical="top"/>
    </xf>
    <xf numFmtId="10" fontId="3" fillId="0" borderId="122" xfId="0" applyNumberFormat="1" applyFont="1" applyBorder="1" applyAlignment="1">
      <alignment horizontal="center"/>
    </xf>
    <xf numFmtId="10" fontId="3" fillId="0" borderId="123" xfId="0" applyNumberFormat="1" applyFont="1" applyBorder="1" applyAlignment="1">
      <alignment horizontal="center"/>
    </xf>
    <xf numFmtId="0" fontId="3" fillId="0" borderId="10" xfId="0" applyFont="1" applyFill="1" applyBorder="1">
      <alignment vertical="top"/>
    </xf>
    <xf numFmtId="0" fontId="3" fillId="0" borderId="36" xfId="0" applyFont="1" applyBorder="1" applyAlignment="1">
      <alignment horizontal="center" vertical="top" wrapText="1"/>
    </xf>
    <xf numFmtId="0" fontId="3" fillId="0" borderId="37" xfId="0" applyFont="1" applyBorder="1" applyAlignment="1">
      <alignment horizontal="center" vertical="top" wrapText="1"/>
    </xf>
    <xf numFmtId="0" fontId="3" fillId="0" borderId="38" xfId="0" applyFont="1" applyBorder="1" applyAlignment="1">
      <alignment horizontal="center" vertical="top" wrapText="1"/>
    </xf>
    <xf numFmtId="0" fontId="3" fillId="0" borderId="4" xfId="0" applyFont="1" applyBorder="1" applyAlignment="1">
      <alignment horizontal="center" vertical="top" wrapText="1"/>
    </xf>
    <xf numFmtId="0" fontId="0" fillId="0" borderId="32" xfId="0" applyBorder="1">
      <alignment vertical="top"/>
    </xf>
    <xf numFmtId="0" fontId="0" fillId="0" borderId="21" xfId="0" applyBorder="1">
      <alignment vertical="top"/>
    </xf>
    <xf numFmtId="0" fontId="0" fillId="0" borderId="33" xfId="0" applyBorder="1">
      <alignment vertical="top"/>
    </xf>
    <xf numFmtId="0" fontId="0" fillId="0" borderId="0" xfId="0" applyFill="1">
      <alignment vertical="top"/>
    </xf>
    <xf numFmtId="0" fontId="0" fillId="0" borderId="14" xfId="0" applyFill="1" applyBorder="1">
      <alignment vertical="top"/>
    </xf>
    <xf numFmtId="0" fontId="3" fillId="0" borderId="58" xfId="0" applyFont="1" applyFill="1" applyBorder="1">
      <alignment vertical="top"/>
    </xf>
    <xf numFmtId="0" fontId="0" fillId="0" borderId="30" xfId="0" applyFill="1" applyBorder="1">
      <alignment vertical="top"/>
    </xf>
    <xf numFmtId="0" fontId="0" fillId="0" borderId="22" xfId="0" applyFill="1" applyBorder="1">
      <alignment vertical="top"/>
    </xf>
    <xf numFmtId="0" fontId="3" fillId="0" borderId="30" xfId="0" applyFont="1" applyFill="1" applyBorder="1" applyAlignment="1">
      <alignment horizontal="center"/>
    </xf>
    <xf numFmtId="0" fontId="3" fillId="0" borderId="22" xfId="0" applyFont="1" applyFill="1" applyBorder="1" applyAlignment="1">
      <alignment horizontal="center"/>
    </xf>
    <xf numFmtId="0" fontId="12" fillId="0" borderId="5" xfId="0" applyFont="1" applyFill="1" applyBorder="1">
      <alignment vertical="top"/>
    </xf>
    <xf numFmtId="0" fontId="12" fillId="0" borderId="22" xfId="0" applyFont="1" applyFill="1" applyBorder="1">
      <alignment vertical="top"/>
    </xf>
    <xf numFmtId="0" fontId="12" fillId="0" borderId="30" xfId="0" applyFont="1" applyFill="1" applyBorder="1">
      <alignment vertical="top"/>
    </xf>
    <xf numFmtId="0" fontId="0" fillId="0" borderId="32" xfId="0" applyFill="1" applyBorder="1">
      <alignment vertical="top"/>
    </xf>
    <xf numFmtId="0" fontId="0" fillId="0" borderId="0" xfId="0" applyFill="1" applyBorder="1">
      <alignment vertical="top"/>
    </xf>
    <xf numFmtId="0" fontId="0" fillId="0" borderId="35" xfId="0" applyBorder="1">
      <alignment vertical="top"/>
    </xf>
    <xf numFmtId="0" fontId="0" fillId="0" borderId="33" xfId="0" applyFill="1" applyBorder="1">
      <alignment vertical="top"/>
    </xf>
    <xf numFmtId="0" fontId="0" fillId="0" borderId="18" xfId="0" applyBorder="1">
      <alignment vertical="top"/>
    </xf>
    <xf numFmtId="0" fontId="20" fillId="15" borderId="62" xfId="0" applyFont="1" applyFill="1" applyBorder="1">
      <alignment vertical="top"/>
    </xf>
    <xf numFmtId="0" fontId="3" fillId="0" borderId="31" xfId="0" applyFont="1" applyFill="1" applyBorder="1" applyAlignment="1">
      <alignment horizontal="center"/>
    </xf>
    <xf numFmtId="0" fontId="12" fillId="0" borderId="40" xfId="0" applyFont="1" applyFill="1" applyBorder="1">
      <alignment vertical="top"/>
    </xf>
    <xf numFmtId="0" fontId="12" fillId="0" borderId="42" xfId="0" applyFont="1" applyFill="1" applyBorder="1">
      <alignment vertical="top"/>
    </xf>
    <xf numFmtId="0" fontId="3" fillId="0" borderId="26" xfId="0" applyFont="1" applyFill="1" applyBorder="1">
      <alignment vertical="top"/>
    </xf>
    <xf numFmtId="0" fontId="3" fillId="0" borderId="17" xfId="0" applyFont="1" applyFill="1" applyBorder="1">
      <alignment vertical="top"/>
    </xf>
    <xf numFmtId="0" fontId="0" fillId="0" borderId="28" xfId="0" applyFill="1" applyBorder="1">
      <alignment vertical="top"/>
    </xf>
    <xf numFmtId="0" fontId="0" fillId="0" borderId="5" xfId="0" applyFill="1" applyBorder="1">
      <alignment vertical="top"/>
    </xf>
    <xf numFmtId="0" fontId="0" fillId="0" borderId="30" xfId="0" applyFill="1" applyBorder="1" applyAlignment="1">
      <alignment horizontal="right" vertical="top"/>
    </xf>
    <xf numFmtId="0" fontId="0" fillId="0" borderId="22" xfId="0" applyFill="1" applyBorder="1" applyAlignment="1">
      <alignment horizontal="right" vertical="top"/>
    </xf>
    <xf numFmtId="0" fontId="3" fillId="0" borderId="30" xfId="0" applyFont="1" applyFill="1" applyBorder="1" applyAlignment="1">
      <alignment horizontal="right"/>
    </xf>
    <xf numFmtId="0" fontId="3" fillId="0" borderId="22" xfId="0" applyFont="1" applyFill="1" applyBorder="1" applyAlignment="1">
      <alignment horizontal="right"/>
    </xf>
    <xf numFmtId="0" fontId="0" fillId="0" borderId="40" xfId="0" applyFill="1" applyBorder="1">
      <alignment vertical="top"/>
    </xf>
    <xf numFmtId="0" fontId="3" fillId="0" borderId="42" xfId="0" applyFont="1" applyFill="1" applyBorder="1">
      <alignment vertical="top"/>
    </xf>
    <xf numFmtId="0" fontId="0" fillId="0" borderId="11" xfId="0" applyFill="1" applyBorder="1">
      <alignment vertical="top"/>
    </xf>
    <xf numFmtId="0" fontId="3" fillId="0" borderId="45" xfId="0" applyFont="1" applyFill="1" applyBorder="1">
      <alignment vertical="top"/>
    </xf>
    <xf numFmtId="0" fontId="12" fillId="0" borderId="60" xfId="0" applyFont="1" applyFill="1" applyBorder="1">
      <alignment vertical="top"/>
    </xf>
    <xf numFmtId="0" fontId="3" fillId="0" borderId="61" xfId="0" applyFont="1" applyFill="1" applyBorder="1">
      <alignment vertical="top"/>
    </xf>
    <xf numFmtId="0" fontId="3" fillId="0" borderId="12" xfId="0" applyFont="1" applyFill="1" applyBorder="1">
      <alignment vertical="top"/>
    </xf>
    <xf numFmtId="0" fontId="0" fillId="0" borderId="18" xfId="0" applyFill="1" applyBorder="1">
      <alignment vertical="top"/>
    </xf>
    <xf numFmtId="0" fontId="3" fillId="0" borderId="17" xfId="0" applyFont="1" applyBorder="1">
      <alignment vertical="top"/>
    </xf>
    <xf numFmtId="0" fontId="3" fillId="0" borderId="56" xfId="0" applyFont="1" applyFill="1" applyBorder="1" applyAlignment="1">
      <alignment horizontal="center" wrapText="1"/>
    </xf>
    <xf numFmtId="0" fontId="12" fillId="0" borderId="29" xfId="0" applyFont="1" applyFill="1" applyBorder="1" applyAlignment="1">
      <alignment horizontal="center" vertical="top" wrapText="1"/>
    </xf>
    <xf numFmtId="0" fontId="19" fillId="0" borderId="44" xfId="0" applyFont="1" applyBorder="1" applyAlignment="1">
      <alignment horizontal="center" vertical="center"/>
    </xf>
    <xf numFmtId="0" fontId="19" fillId="0" borderId="120" xfId="0" applyFont="1" applyBorder="1" applyAlignment="1">
      <alignment horizontal="left" vertical="center" wrapText="1"/>
    </xf>
    <xf numFmtId="0" fontId="19" fillId="0" borderId="120" xfId="0" applyFont="1" applyBorder="1" applyAlignment="1">
      <alignment horizontal="left" vertical="center"/>
    </xf>
    <xf numFmtId="166" fontId="19" fillId="0" borderId="84" xfId="0" applyNumberFormat="1" applyFont="1" applyFill="1" applyBorder="1" applyAlignment="1">
      <alignment horizontal="right" vertical="center" shrinkToFit="1"/>
    </xf>
    <xf numFmtId="166" fontId="19" fillId="0" borderId="44" xfId="0" applyNumberFormat="1" applyFont="1" applyFill="1" applyBorder="1" applyAlignment="1">
      <alignment horizontal="right" vertical="center" shrinkToFit="1"/>
    </xf>
    <xf numFmtId="0" fontId="10" fillId="0" borderId="0" xfId="28" applyFont="1"/>
    <xf numFmtId="0" fontId="10" fillId="0" borderId="0" xfId="0" applyFont="1" applyFill="1">
      <alignment vertical="top"/>
    </xf>
    <xf numFmtId="0" fontId="14" fillId="0" borderId="0" xfId="0" applyFont="1" applyFill="1">
      <alignment vertical="top"/>
    </xf>
    <xf numFmtId="0" fontId="65" fillId="0" borderId="0" xfId="63" applyFont="1" applyFill="1" applyAlignment="1">
      <alignment vertical="top" wrapText="1"/>
    </xf>
    <xf numFmtId="0" fontId="10" fillId="0" borderId="0" xfId="0" applyFont="1" applyFill="1" applyAlignment="1">
      <alignment vertical="top" wrapText="1"/>
    </xf>
    <xf numFmtId="0" fontId="3" fillId="0" borderId="35" xfId="0" applyFont="1" applyFill="1" applyBorder="1" applyAlignment="1">
      <alignment vertical="top" wrapText="1"/>
    </xf>
    <xf numFmtId="0" fontId="12" fillId="0" borderId="27" xfId="0" applyFont="1" applyFill="1" applyBorder="1">
      <alignment vertical="top"/>
    </xf>
    <xf numFmtId="0" fontId="12" fillId="0" borderId="12" xfId="0" applyFont="1" applyFill="1" applyBorder="1">
      <alignment vertical="top"/>
    </xf>
    <xf numFmtId="0" fontId="3" fillId="0" borderId="10" xfId="0" applyFont="1" applyFill="1" applyBorder="1" applyAlignment="1">
      <alignment horizontal="centerContinuous" vertical="top" wrapText="1"/>
    </xf>
    <xf numFmtId="0" fontId="3" fillId="0" borderId="0" xfId="0" applyFont="1" applyFill="1" applyBorder="1" applyAlignment="1">
      <alignment horizontal="centerContinuous" vertical="top"/>
    </xf>
    <xf numFmtId="0" fontId="11" fillId="0" borderId="32" xfId="0" applyFont="1" applyBorder="1">
      <alignment vertical="top"/>
    </xf>
    <xf numFmtId="0" fontId="3" fillId="0" borderId="5" xfId="0" applyFont="1" applyBorder="1">
      <alignment vertical="top"/>
    </xf>
    <xf numFmtId="0" fontId="11" fillId="0" borderId="8" xfId="0" applyFont="1" applyBorder="1">
      <alignment vertical="top"/>
    </xf>
    <xf numFmtId="0" fontId="12" fillId="0" borderId="15" xfId="0" applyFont="1" applyBorder="1">
      <alignment vertical="top"/>
    </xf>
    <xf numFmtId="0" fontId="3" fillId="0" borderId="20" xfId="0" applyFont="1" applyBorder="1" applyAlignment="1">
      <alignment horizontal="center"/>
    </xf>
    <xf numFmtId="0" fontId="3" fillId="0" borderId="20" xfId="0" applyFont="1" applyBorder="1">
      <alignment vertical="top"/>
    </xf>
    <xf numFmtId="0" fontId="81" fillId="0" borderId="0" xfId="0" applyFont="1" applyBorder="1" applyAlignment="1">
      <alignment horizontal="center" vertical="center"/>
    </xf>
    <xf numFmtId="0" fontId="81" fillId="0" borderId="0" xfId="0" applyFont="1" applyBorder="1" applyAlignment="1">
      <alignment vertical="center"/>
    </xf>
    <xf numFmtId="0" fontId="12" fillId="0" borderId="0" xfId="0" applyFont="1" applyFill="1" applyBorder="1">
      <alignment vertical="top"/>
    </xf>
    <xf numFmtId="0" fontId="3" fillId="0" borderId="14" xfId="0" applyFont="1" applyFill="1" applyBorder="1">
      <alignment vertical="top"/>
    </xf>
    <xf numFmtId="0" fontId="13" fillId="0" borderId="7" xfId="26" applyBorder="1" applyAlignment="1"/>
    <xf numFmtId="0" fontId="3" fillId="0" borderId="124" xfId="0" applyFont="1" applyBorder="1" applyAlignment="1">
      <alignment horizontal="center" vertical="top" wrapText="1"/>
    </xf>
    <xf numFmtId="0" fontId="3" fillId="0" borderId="82" xfId="0" applyFont="1" applyBorder="1" applyAlignment="1">
      <alignment horizontal="center" vertical="top" wrapText="1"/>
    </xf>
    <xf numFmtId="0" fontId="3" fillId="0" borderId="125" xfId="0" applyFont="1" applyBorder="1" applyAlignment="1">
      <alignment horizontal="center" vertical="top" wrapText="1"/>
    </xf>
    <xf numFmtId="0" fontId="13" fillId="0" borderId="30" xfId="26" applyBorder="1"/>
    <xf numFmtId="0" fontId="13" fillId="0" borderId="22" xfId="26" applyBorder="1"/>
    <xf numFmtId="3" fontId="81" fillId="0" borderId="9" xfId="0" applyNumberFormat="1" applyFont="1" applyBorder="1" applyAlignment="1">
      <alignment horizontal="center" vertical="top"/>
    </xf>
    <xf numFmtId="3" fontId="81" fillId="0" borderId="55" xfId="0" applyNumberFormat="1" applyFont="1" applyBorder="1" applyAlignment="1">
      <alignment horizontal="center" vertical="top"/>
    </xf>
    <xf numFmtId="3" fontId="81" fillId="0" borderId="11" xfId="0" applyNumberFormat="1" applyFont="1" applyBorder="1" applyAlignment="1">
      <alignment horizontal="center" vertical="center"/>
    </xf>
    <xf numFmtId="0" fontId="81" fillId="0" borderId="44" xfId="0" applyFont="1" applyBorder="1" applyAlignment="1">
      <alignment horizontal="center" vertical="center"/>
    </xf>
    <xf numFmtId="3" fontId="81" fillId="0" borderId="13" xfId="0" applyNumberFormat="1" applyFont="1" applyBorder="1" applyAlignment="1">
      <alignment horizontal="center" vertical="center"/>
    </xf>
    <xf numFmtId="3" fontId="81" fillId="0" borderId="48" xfId="0" applyNumberFormat="1" applyFont="1" applyBorder="1" applyAlignment="1">
      <alignment horizontal="center" vertical="center"/>
    </xf>
    <xf numFmtId="3" fontId="81" fillId="0" borderId="19" xfId="0" applyNumberFormat="1" applyFont="1" applyBorder="1" applyAlignment="1">
      <alignment horizontal="center" vertical="top"/>
    </xf>
    <xf numFmtId="3" fontId="81" fillId="0" borderId="20" xfId="0" applyNumberFormat="1" applyFont="1" applyBorder="1" applyAlignment="1">
      <alignment horizontal="center" vertical="center"/>
    </xf>
    <xf numFmtId="3" fontId="81" fillId="0" borderId="23" xfId="0" applyNumberFormat="1" applyFont="1" applyBorder="1" applyAlignment="1">
      <alignment horizontal="center" vertical="center"/>
    </xf>
    <xf numFmtId="164" fontId="3" fillId="0" borderId="11" xfId="0" applyNumberFormat="1" applyFont="1" applyBorder="1" applyAlignment="1">
      <alignment horizontal="center"/>
    </xf>
    <xf numFmtId="164" fontId="3" fillId="0" borderId="40" xfId="0" applyNumberFormat="1" applyFont="1" applyBorder="1" applyAlignment="1">
      <alignment horizontal="center" vertical="top"/>
    </xf>
    <xf numFmtId="164" fontId="3" fillId="0" borderId="11" xfId="0" applyNumberFormat="1" applyFont="1" applyBorder="1" applyAlignment="1">
      <alignment horizontal="center" vertical="top"/>
    </xf>
    <xf numFmtId="164" fontId="3" fillId="0" borderId="46" xfId="0" applyNumberFormat="1" applyFont="1" applyBorder="1" applyAlignment="1">
      <alignment horizontal="center" vertical="top"/>
    </xf>
    <xf numFmtId="2" fontId="81" fillId="0" borderId="0" xfId="0" applyNumberFormat="1" applyFont="1">
      <alignment vertical="top"/>
    </xf>
    <xf numFmtId="0" fontId="81" fillId="0" borderId="0" xfId="0" applyFont="1" applyAlignment="1">
      <alignment horizontal="left" vertical="top"/>
    </xf>
    <xf numFmtId="2" fontId="3" fillId="0" borderId="14" xfId="0" applyNumberFormat="1" applyFon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0" fontId="3" fillId="0" borderId="7" xfId="0" applyFont="1" applyBorder="1" applyAlignment="1">
      <alignment horizontal="center" vertical="top"/>
    </xf>
    <xf numFmtId="0" fontId="3" fillId="0" borderId="0" xfId="0" applyFont="1" applyFill="1" applyBorder="1">
      <alignment vertical="top"/>
    </xf>
    <xf numFmtId="3" fontId="80" fillId="0" borderId="0" xfId="0" applyNumberFormat="1" applyFont="1" applyBorder="1" applyAlignment="1">
      <alignment horizontal="center" vertical="center"/>
    </xf>
    <xf numFmtId="3" fontId="80" fillId="0" borderId="0" xfId="0" applyNumberFormat="1" applyFont="1" applyBorder="1">
      <alignment vertical="top"/>
    </xf>
    <xf numFmtId="3" fontId="80" fillId="0" borderId="0" xfId="0" applyNumberFormat="1" applyFont="1" applyFill="1" applyBorder="1" applyAlignment="1">
      <alignment horizontal="center"/>
    </xf>
    <xf numFmtId="3" fontId="80" fillId="0" borderId="0" xfId="0" applyNumberFormat="1" applyFont="1" applyBorder="1" applyAlignment="1">
      <alignment horizontal="center" vertical="top"/>
    </xf>
    <xf numFmtId="165" fontId="0" fillId="0" borderId="0" xfId="0" applyNumberFormat="1" applyAlignment="1">
      <alignment horizontal="center"/>
    </xf>
    <xf numFmtId="165" fontId="54" fillId="0" borderId="15" xfId="0" applyNumberFormat="1" applyFont="1" applyFill="1" applyBorder="1" applyAlignment="1">
      <alignment horizontal="center" vertical="top"/>
    </xf>
    <xf numFmtId="165" fontId="54" fillId="0" borderId="30" xfId="0" applyNumberFormat="1" applyFont="1" applyFill="1" applyBorder="1" applyAlignment="1">
      <alignment horizontal="center" vertical="top"/>
    </xf>
    <xf numFmtId="165" fontId="3" fillId="0" borderId="30" xfId="0" applyNumberFormat="1" applyFont="1" applyFill="1" applyBorder="1" applyAlignment="1">
      <alignment horizontal="center"/>
    </xf>
    <xf numFmtId="165" fontId="54" fillId="0" borderId="31" xfId="0" applyNumberFormat="1" applyFont="1" applyFill="1" applyBorder="1" applyAlignment="1">
      <alignment horizontal="center" vertical="top"/>
    </xf>
    <xf numFmtId="166" fontId="3" fillId="0" borderId="31" xfId="0" applyNumberFormat="1" applyFont="1" applyFill="1" applyBorder="1" applyAlignment="1">
      <alignment horizontal="center"/>
    </xf>
    <xf numFmtId="165" fontId="54" fillId="0" borderId="14" xfId="0" applyNumberFormat="1" applyFont="1" applyFill="1" applyBorder="1" applyAlignment="1">
      <alignment horizontal="center" vertical="top"/>
    </xf>
    <xf numFmtId="165" fontId="54" fillId="0" borderId="7" xfId="0" applyNumberFormat="1" applyFont="1" applyFill="1" applyBorder="1" applyAlignment="1">
      <alignment horizontal="center" vertical="top"/>
    </xf>
    <xf numFmtId="0" fontId="12" fillId="0" borderId="8" xfId="30" applyFont="1" applyFill="1" applyBorder="1">
      <alignment vertical="top"/>
    </xf>
    <xf numFmtId="0" fontId="12" fillId="0" borderId="12" xfId="30" applyFont="1" applyFill="1" applyBorder="1">
      <alignment vertical="top"/>
    </xf>
    <xf numFmtId="0" fontId="12" fillId="0" borderId="29" xfId="0" applyFont="1" applyFill="1" applyBorder="1" applyAlignment="1">
      <alignment horizontal="center" vertical="center" wrapText="1"/>
    </xf>
    <xf numFmtId="0" fontId="12" fillId="0" borderId="50" xfId="30" applyFont="1" applyFill="1" applyBorder="1" applyAlignment="1">
      <alignment horizontal="center" vertical="center"/>
    </xf>
    <xf numFmtId="0" fontId="3" fillId="0" borderId="56" xfId="0" applyFont="1" applyFill="1" applyBorder="1" applyAlignment="1">
      <alignment horizontal="center" vertical="center" wrapText="1"/>
    </xf>
    <xf numFmtId="0" fontId="0" fillId="0" borderId="26" xfId="0" applyFill="1" applyBorder="1">
      <alignment vertical="top"/>
    </xf>
    <xf numFmtId="0" fontId="3" fillId="0" borderId="80" xfId="0" applyFont="1" applyFill="1" applyBorder="1">
      <alignment vertical="top"/>
    </xf>
    <xf numFmtId="0" fontId="0" fillId="0" borderId="60" xfId="0" applyFill="1" applyBorder="1">
      <alignment vertical="top"/>
    </xf>
    <xf numFmtId="165" fontId="54" fillId="0" borderId="6" xfId="0" applyNumberFormat="1" applyFont="1" applyFill="1" applyBorder="1" applyAlignment="1">
      <alignment horizontal="center" vertical="top"/>
    </xf>
    <xf numFmtId="0" fontId="12" fillId="0" borderId="32" xfId="0" applyFont="1" applyFill="1" applyBorder="1">
      <alignment vertical="top"/>
    </xf>
    <xf numFmtId="165" fontId="54" fillId="0" borderId="4" xfId="0" applyNumberFormat="1" applyFont="1" applyFill="1" applyBorder="1" applyAlignment="1">
      <alignment horizontal="center" vertical="top"/>
    </xf>
    <xf numFmtId="0" fontId="0" fillId="0" borderId="21" xfId="0" applyFill="1" applyBorder="1">
      <alignment vertical="top"/>
    </xf>
    <xf numFmtId="0" fontId="0" fillId="0" borderId="35" xfId="0" applyFill="1" applyBorder="1">
      <alignment vertical="top"/>
    </xf>
    <xf numFmtId="0" fontId="12" fillId="0" borderId="0" xfId="0" applyFont="1" applyFill="1">
      <alignment vertical="top"/>
    </xf>
    <xf numFmtId="0" fontId="20" fillId="0" borderId="62" xfId="0" applyFont="1" applyFill="1" applyBorder="1">
      <alignment vertical="top"/>
    </xf>
    <xf numFmtId="0" fontId="12" fillId="0" borderId="10" xfId="0" applyFont="1" applyFill="1" applyBorder="1">
      <alignment vertical="top"/>
    </xf>
    <xf numFmtId="0" fontId="3" fillId="0" borderId="56" xfId="0" applyFont="1" applyFill="1" applyBorder="1" applyAlignment="1">
      <alignment horizontal="center" vertical="center"/>
    </xf>
    <xf numFmtId="0" fontId="3" fillId="0" borderId="24" xfId="0" applyFont="1" applyFill="1" applyBorder="1">
      <alignment vertical="top"/>
    </xf>
    <xf numFmtId="3" fontId="3" fillId="0" borderId="29" xfId="0" applyNumberFormat="1" applyFont="1" applyFill="1" applyBorder="1" applyAlignment="1">
      <alignment horizontal="center" vertical="top"/>
    </xf>
    <xf numFmtId="0" fontId="3" fillId="0" borderId="4" xfId="0" applyFont="1" applyFill="1" applyBorder="1" applyAlignment="1">
      <alignment vertical="top" wrapText="1"/>
    </xf>
    <xf numFmtId="0" fontId="3" fillId="0" borderId="15" xfId="0" applyFont="1" applyFill="1" applyBorder="1" applyAlignment="1">
      <alignment horizontal="center" vertical="top"/>
    </xf>
    <xf numFmtId="0" fontId="3" fillId="0" borderId="6" xfId="0" applyFont="1" applyFill="1" applyBorder="1" applyAlignment="1">
      <alignment vertical="top" wrapText="1"/>
    </xf>
    <xf numFmtId="3" fontId="3" fillId="0" borderId="56" xfId="0" applyNumberFormat="1" applyFont="1" applyFill="1" applyBorder="1" applyAlignment="1">
      <alignment horizontal="center" vertical="top"/>
    </xf>
    <xf numFmtId="0" fontId="3" fillId="0" borderId="28" xfId="0" applyFont="1" applyFill="1" applyBorder="1">
      <alignment vertical="top"/>
    </xf>
    <xf numFmtId="3" fontId="3" fillId="0" borderId="16" xfId="0" applyNumberFormat="1" applyFont="1" applyFill="1" applyBorder="1" applyAlignment="1">
      <alignment horizontal="center" vertical="top"/>
    </xf>
    <xf numFmtId="0" fontId="3" fillId="0" borderId="7" xfId="0" applyFont="1" applyFill="1" applyBorder="1" applyAlignment="1">
      <alignment vertical="top" wrapText="1"/>
    </xf>
    <xf numFmtId="0" fontId="3" fillId="0" borderId="4" xfId="0" applyFont="1" applyFill="1" applyBorder="1">
      <alignment vertical="top"/>
    </xf>
    <xf numFmtId="0" fontId="3" fillId="0" borderId="32" xfId="0" applyFont="1" applyFill="1" applyBorder="1">
      <alignment vertical="top"/>
    </xf>
    <xf numFmtId="0" fontId="3" fillId="0" borderId="29" xfId="0" applyFont="1" applyFill="1" applyBorder="1">
      <alignment vertical="top"/>
    </xf>
    <xf numFmtId="0" fontId="3" fillId="0" borderId="29" xfId="0" applyFont="1" applyFill="1" applyBorder="1" applyAlignment="1">
      <alignment horizontal="left" wrapText="1"/>
    </xf>
    <xf numFmtId="9" fontId="3" fillId="0" borderId="15" xfId="0" applyNumberFormat="1" applyFont="1" applyFill="1" applyBorder="1" applyAlignment="1">
      <alignment horizontal="center"/>
    </xf>
    <xf numFmtId="9" fontId="3" fillId="0" borderId="15" xfId="0" applyNumberFormat="1" applyFont="1" applyFill="1" applyBorder="1" applyAlignment="1">
      <alignment horizontal="left" wrapText="1"/>
    </xf>
    <xf numFmtId="0" fontId="3" fillId="0" borderId="31" xfId="0" applyFont="1" applyFill="1" applyBorder="1">
      <alignment vertical="top"/>
    </xf>
    <xf numFmtId="0" fontId="3" fillId="0" borderId="22" xfId="0" applyFont="1" applyFill="1" applyBorder="1" applyAlignment="1">
      <alignment vertical="top" wrapText="1"/>
    </xf>
    <xf numFmtId="0" fontId="3" fillId="0" borderId="21" xfId="0" applyFont="1" applyFill="1" applyBorder="1" applyAlignment="1">
      <alignment horizontal="left" wrapText="1"/>
    </xf>
    <xf numFmtId="0" fontId="3" fillId="0" borderId="59" xfId="0" applyFont="1" applyFill="1" applyBorder="1" applyAlignment="1">
      <alignment vertical="top" wrapText="1"/>
    </xf>
    <xf numFmtId="9" fontId="3" fillId="0" borderId="16" xfId="0" applyNumberFormat="1" applyFont="1" applyFill="1" applyBorder="1" applyAlignment="1">
      <alignment horizontal="center"/>
    </xf>
    <xf numFmtId="0" fontId="3" fillId="0" borderId="18" xfId="0" applyFont="1" applyFill="1" applyBorder="1" applyAlignment="1">
      <alignment vertical="top" wrapText="1"/>
    </xf>
    <xf numFmtId="9" fontId="3" fillId="0" borderId="14"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3" fillId="0" borderId="27" xfId="0" applyFont="1" applyFill="1" applyBorder="1">
      <alignment vertical="top"/>
    </xf>
    <xf numFmtId="9" fontId="3" fillId="0" borderId="56" xfId="0" applyNumberFormat="1" applyFont="1" applyFill="1" applyBorder="1" applyAlignment="1">
      <alignment horizontal="center" vertical="center"/>
    </xf>
    <xf numFmtId="9" fontId="3" fillId="0" borderId="15" xfId="0" applyNumberFormat="1" applyFont="1" applyFill="1" applyBorder="1" applyAlignment="1">
      <alignment horizontal="right"/>
    </xf>
    <xf numFmtId="0" fontId="3" fillId="0" borderId="29" xfId="0" applyFont="1" applyFill="1" applyBorder="1" applyAlignment="1">
      <alignment vertical="top" wrapText="1"/>
    </xf>
    <xf numFmtId="0" fontId="3" fillId="0" borderId="26" xfId="0" applyFont="1" applyFill="1" applyBorder="1" applyAlignment="1">
      <alignment vertical="center" wrapText="1"/>
    </xf>
    <xf numFmtId="0" fontId="3" fillId="0" borderId="26" xfId="0" applyFont="1" applyFill="1" applyBorder="1" applyAlignment="1">
      <alignment wrapText="1"/>
    </xf>
    <xf numFmtId="0" fontId="3" fillId="0" borderId="29" xfId="0" applyFont="1" applyFill="1" applyBorder="1" applyAlignment="1">
      <alignment horizontal="center" vertical="top"/>
    </xf>
    <xf numFmtId="0" fontId="11" fillId="0" borderId="26" xfId="0" applyFont="1" applyFill="1" applyBorder="1">
      <alignment vertical="top"/>
    </xf>
    <xf numFmtId="9" fontId="86" fillId="0" borderId="56" xfId="0" applyNumberFormat="1" applyFont="1" applyFill="1" applyBorder="1" applyAlignment="1">
      <alignment horizontal="right"/>
    </xf>
    <xf numFmtId="9" fontId="3" fillId="0" borderId="56" xfId="0" applyNumberFormat="1" applyFont="1" applyFill="1" applyBorder="1" applyAlignment="1">
      <alignment horizontal="right"/>
    </xf>
    <xf numFmtId="0" fontId="3" fillId="0" borderId="21" xfId="0" applyFont="1" applyFill="1" applyBorder="1" applyAlignment="1">
      <alignment vertical="top" wrapText="1"/>
    </xf>
    <xf numFmtId="0" fontId="3" fillId="0" borderId="35" xfId="0" applyFont="1" applyFill="1" applyBorder="1" applyAlignment="1">
      <alignment horizontal="right" wrapText="1"/>
    </xf>
    <xf numFmtId="9" fontId="3" fillId="0" borderId="56" xfId="0" applyNumberFormat="1" applyFont="1" applyFill="1" applyBorder="1" applyAlignment="1">
      <alignment horizontal="center"/>
    </xf>
    <xf numFmtId="0" fontId="3" fillId="0" borderId="21" xfId="0" applyFont="1" applyFill="1" applyBorder="1">
      <alignment vertical="top"/>
    </xf>
    <xf numFmtId="0" fontId="26" fillId="0" borderId="0" xfId="47" applyFill="1">
      <alignment horizontal="left" vertical="center" indent="1"/>
    </xf>
    <xf numFmtId="9" fontId="3" fillId="0" borderId="0" xfId="28" applyNumberFormat="1" applyFill="1" applyBorder="1" applyAlignment="1">
      <alignment horizontal="center"/>
    </xf>
    <xf numFmtId="0" fontId="3" fillId="0" borderId="0" xfId="28" applyFill="1"/>
    <xf numFmtId="0" fontId="12" fillId="0" borderId="5" xfId="28" applyFont="1" applyFill="1" applyBorder="1"/>
    <xf numFmtId="0" fontId="12" fillId="0" borderId="6" xfId="28" applyFont="1" applyFill="1" applyBorder="1"/>
    <xf numFmtId="0" fontId="3" fillId="0" borderId="15" xfId="28" applyFill="1" applyBorder="1"/>
    <xf numFmtId="0" fontId="12" fillId="0" borderId="9" xfId="28" applyFont="1" applyBorder="1" applyAlignment="1">
      <alignment horizontal="center" vertical="center" wrapText="1"/>
    </xf>
    <xf numFmtId="0" fontId="12" fillId="0" borderId="55" xfId="28" applyFont="1" applyBorder="1" applyAlignment="1">
      <alignment horizontal="center" vertical="center"/>
    </xf>
    <xf numFmtId="0" fontId="12" fillId="0" borderId="50" xfId="0" applyFont="1" applyFill="1" applyBorder="1" applyAlignment="1">
      <alignment horizontal="center" vertical="center" wrapText="1"/>
    </xf>
    <xf numFmtId="0" fontId="12" fillId="0" borderId="29" xfId="28" applyFont="1" applyBorder="1" applyAlignment="1">
      <alignment horizontal="center" vertical="center" wrapText="1"/>
    </xf>
    <xf numFmtId="0" fontId="12" fillId="0" borderId="29" xfId="28" applyFont="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10" fontId="0" fillId="0" borderId="0" xfId="0" applyNumberFormat="1" applyAlignment="1"/>
    <xf numFmtId="10" fontId="0" fillId="0" borderId="0" xfId="0" applyNumberFormat="1" applyBorder="1" applyAlignment="1"/>
    <xf numFmtId="0" fontId="3" fillId="0" borderId="29" xfId="0" applyFont="1" applyFill="1" applyBorder="1" applyAlignment="1">
      <alignment horizontal="center" vertical="center"/>
    </xf>
    <xf numFmtId="0" fontId="0" fillId="0" borderId="0" xfId="0" applyFill="1" applyAlignment="1">
      <alignment horizontal="center"/>
    </xf>
    <xf numFmtId="10" fontId="0" fillId="0" borderId="0" xfId="0" applyNumberFormat="1" applyFill="1" applyAlignment="1"/>
    <xf numFmtId="9" fontId="3" fillId="0" borderId="0" xfId="0" applyNumberFormat="1" applyFont="1" applyFill="1" applyBorder="1" applyAlignment="1">
      <alignment horizontal="center" vertical="center"/>
    </xf>
    <xf numFmtId="10" fontId="84" fillId="0" borderId="0" xfId="0" applyNumberFormat="1" applyFont="1" applyBorder="1" applyAlignment="1">
      <alignment horizontal="center" wrapText="1"/>
    </xf>
    <xf numFmtId="165" fontId="0" fillId="0" borderId="0" xfId="0" applyNumberFormat="1">
      <alignment vertical="top"/>
    </xf>
    <xf numFmtId="165" fontId="54" fillId="0" borderId="15" xfId="0" applyNumberFormat="1" applyFont="1" applyFill="1" applyBorder="1" applyAlignment="1">
      <alignment horizontal="center" vertical="center"/>
    </xf>
    <xf numFmtId="0" fontId="54" fillId="0" borderId="14" xfId="0" applyFont="1" applyFill="1" applyBorder="1" applyAlignment="1">
      <alignment horizontal="center" vertical="top"/>
    </xf>
    <xf numFmtId="0" fontId="84" fillId="0" borderId="0" xfId="0" applyFont="1" applyFill="1" applyBorder="1" applyAlignment="1">
      <alignment horizontal="center"/>
    </xf>
    <xf numFmtId="165" fontId="54" fillId="0" borderId="0" xfId="0" applyNumberFormat="1" applyFont="1" applyFill="1" applyBorder="1" applyAlignment="1">
      <alignment horizontal="center" vertical="top"/>
    </xf>
    <xf numFmtId="165" fontId="54" fillId="0" borderId="0" xfId="0" applyNumberFormat="1" applyFont="1" applyFill="1" applyAlignment="1">
      <alignment horizontal="center" vertical="center"/>
    </xf>
    <xf numFmtId="165" fontId="54" fillId="0" borderId="0" xfId="0" applyNumberFormat="1" applyFont="1" applyFill="1" applyAlignment="1">
      <alignment horizontal="center"/>
    </xf>
    <xf numFmtId="165" fontId="54" fillId="0" borderId="31" xfId="0" applyNumberFormat="1" applyFont="1" applyBorder="1" applyAlignment="1">
      <alignment horizontal="center"/>
    </xf>
    <xf numFmtId="166" fontId="0" fillId="0" borderId="0" xfId="0" applyNumberFormat="1" applyAlignment="1">
      <alignment horizontal="center"/>
    </xf>
    <xf numFmtId="165" fontId="54" fillId="0" borderId="31" xfId="0" applyNumberFormat="1" applyFont="1" applyFill="1" applyBorder="1" applyAlignment="1">
      <alignment horizontal="center" vertical="center"/>
    </xf>
    <xf numFmtId="165" fontId="19" fillId="0" borderId="84" xfId="0" applyNumberFormat="1" applyFont="1" applyFill="1" applyBorder="1" applyAlignment="1">
      <alignment horizontal="center" vertical="center" shrinkToFit="1"/>
    </xf>
    <xf numFmtId="165" fontId="19" fillId="0" borderId="84" xfId="0" applyNumberFormat="1" applyFont="1" applyBorder="1" applyAlignment="1">
      <alignment horizontal="center" vertical="center" shrinkToFit="1"/>
    </xf>
    <xf numFmtId="165" fontId="19" fillId="0" borderId="82" xfId="0" applyNumberFormat="1" applyFont="1" applyFill="1" applyBorder="1" applyAlignment="1">
      <alignment horizontal="center" vertical="center" shrinkToFit="1"/>
    </xf>
    <xf numFmtId="165" fontId="19" fillId="0" borderId="82" xfId="0" applyNumberFormat="1" applyFont="1" applyBorder="1" applyAlignment="1">
      <alignment horizontal="center" vertical="center" shrinkToFit="1"/>
    </xf>
    <xf numFmtId="165" fontId="19" fillId="0" borderId="41" xfId="0" applyNumberFormat="1" applyFont="1" applyFill="1" applyBorder="1" applyAlignment="1">
      <alignment horizontal="center" vertical="center" shrinkToFit="1"/>
    </xf>
    <xf numFmtId="165" fontId="19" fillId="0" borderId="41" xfId="0" applyNumberFormat="1" applyFont="1" applyBorder="1" applyAlignment="1">
      <alignment horizontal="center" vertical="center" shrinkToFit="1"/>
    </xf>
    <xf numFmtId="1" fontId="19" fillId="0" borderId="84" xfId="0" applyNumberFormat="1" applyFont="1" applyFill="1" applyBorder="1" applyAlignment="1">
      <alignment horizontal="center" vertical="center" shrinkToFit="1"/>
    </xf>
    <xf numFmtId="1" fontId="19" fillId="0" borderId="84" xfId="0" applyNumberFormat="1" applyFont="1" applyBorder="1" applyAlignment="1">
      <alignment horizontal="center" vertical="center" shrinkToFit="1"/>
    </xf>
    <xf numFmtId="0" fontId="19" fillId="0" borderId="41" xfId="0" applyFont="1" applyFill="1" applyBorder="1" applyAlignment="1">
      <alignment horizontal="center" vertical="center" shrinkToFit="1"/>
    </xf>
    <xf numFmtId="1" fontId="19" fillId="0" borderId="41" xfId="0" applyNumberFormat="1" applyFont="1" applyBorder="1" applyAlignment="1">
      <alignment horizontal="center" vertical="center" shrinkToFit="1"/>
    </xf>
    <xf numFmtId="166" fontId="19" fillId="0" borderId="84" xfId="0" applyNumberFormat="1" applyFont="1" applyFill="1" applyBorder="1" applyAlignment="1">
      <alignment horizontal="center" vertical="center" shrinkToFit="1"/>
    </xf>
    <xf numFmtId="166" fontId="19" fillId="0" borderId="84" xfId="0" applyNumberFormat="1" applyFont="1" applyBorder="1" applyAlignment="1">
      <alignment horizontal="center" vertical="center" shrinkToFit="1"/>
    </xf>
    <xf numFmtId="166" fontId="19" fillId="0" borderId="44" xfId="0" applyNumberFormat="1" applyFont="1" applyFill="1" applyBorder="1" applyAlignment="1">
      <alignment horizontal="center" vertical="center" shrinkToFit="1"/>
    </xf>
    <xf numFmtId="166" fontId="19" fillId="0" borderId="44" xfId="0" applyNumberFormat="1" applyFont="1" applyBorder="1" applyAlignment="1">
      <alignment horizontal="center" vertical="center" shrinkToFit="1"/>
    </xf>
    <xf numFmtId="165" fontId="19" fillId="0" borderId="126" xfId="0" applyNumberFormat="1" applyFont="1" applyFill="1" applyBorder="1" applyAlignment="1">
      <alignment horizontal="center" vertical="center" shrinkToFit="1"/>
    </xf>
    <xf numFmtId="165" fontId="19" fillId="0" borderId="126" xfId="0" applyNumberFormat="1" applyFont="1" applyBorder="1" applyAlignment="1">
      <alignment horizontal="center" vertical="center" shrinkToFit="1"/>
    </xf>
    <xf numFmtId="3" fontId="3" fillId="0" borderId="57" xfId="0" applyNumberFormat="1" applyFont="1" applyFill="1" applyBorder="1" applyAlignment="1">
      <alignment horizontal="center" vertical="center"/>
    </xf>
    <xf numFmtId="3" fontId="3" fillId="0" borderId="44" xfId="0" applyNumberFormat="1" applyFont="1" applyFill="1" applyBorder="1" applyAlignment="1">
      <alignment horizontal="center" vertical="center"/>
    </xf>
    <xf numFmtId="0" fontId="19" fillId="0" borderId="44" xfId="0" applyFont="1" applyFill="1" applyBorder="1" applyAlignment="1">
      <alignment horizontal="center" vertical="center" wrapText="1"/>
    </xf>
    <xf numFmtId="165" fontId="19" fillId="0" borderId="126" xfId="0" applyNumberFormat="1" applyFont="1" applyFill="1" applyBorder="1" applyAlignment="1">
      <alignment horizontal="center" vertical="center"/>
    </xf>
    <xf numFmtId="165" fontId="19" fillId="0" borderId="82" xfId="0" applyNumberFormat="1" applyFont="1" applyFill="1" applyBorder="1" applyAlignment="1">
      <alignment horizontal="center" vertical="center"/>
    </xf>
    <xf numFmtId="0" fontId="19" fillId="0" borderId="84"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84" xfId="0" applyFont="1" applyFill="1" applyBorder="1" applyAlignment="1">
      <alignment horizontal="left" vertical="center"/>
    </xf>
    <xf numFmtId="0" fontId="19" fillId="0" borderId="82" xfId="0" applyFont="1" applyFill="1" applyBorder="1" applyAlignment="1">
      <alignment horizontal="left" vertical="center"/>
    </xf>
    <xf numFmtId="0" fontId="0" fillId="14" borderId="127" xfId="44" applyFont="1" applyFill="1" applyBorder="1" applyAlignment="1">
      <alignment horizontal="left" vertical="center" indent="1"/>
    </xf>
    <xf numFmtId="0" fontId="74" fillId="0" borderId="0" xfId="63">
      <alignment vertical="top"/>
    </xf>
    <xf numFmtId="0" fontId="3" fillId="0" borderId="56" xfId="0" applyFont="1" applyFill="1" applyBorder="1">
      <alignment vertical="top"/>
    </xf>
    <xf numFmtId="9" fontId="3" fillId="0" borderId="44" xfId="0" applyNumberFormat="1" applyFont="1" applyFill="1" applyBorder="1" applyAlignment="1">
      <alignment horizontal="center"/>
    </xf>
    <xf numFmtId="9" fontId="3" fillId="0" borderId="57" xfId="0" applyNumberFormat="1" applyFont="1" applyFill="1" applyBorder="1" applyAlignment="1">
      <alignment horizontal="center"/>
    </xf>
    <xf numFmtId="0" fontId="81" fillId="0" borderId="15" xfId="0" applyFont="1" applyFill="1" applyBorder="1">
      <alignment vertical="top"/>
    </xf>
    <xf numFmtId="9" fontId="3" fillId="0" borderId="40" xfId="0" applyNumberFormat="1" applyFont="1" applyBorder="1" applyAlignment="1">
      <alignment horizontal="center"/>
    </xf>
    <xf numFmtId="9" fontId="3" fillId="0" borderId="11" xfId="0" applyNumberFormat="1" applyFont="1" applyBorder="1" applyAlignment="1">
      <alignment horizontal="center"/>
    </xf>
    <xf numFmtId="9" fontId="3" fillId="0" borderId="54" xfId="0" applyNumberFormat="1" applyFont="1" applyBorder="1" applyAlignment="1">
      <alignment horizontal="center" vertical="top"/>
    </xf>
    <xf numFmtId="9" fontId="11" fillId="0" borderId="52" xfId="0" applyNumberFormat="1" applyFont="1" applyBorder="1" applyAlignment="1">
      <alignment horizontal="center" vertical="top"/>
    </xf>
    <xf numFmtId="9" fontId="11" fillId="0" borderId="53" xfId="0" applyNumberFormat="1" applyFont="1" applyBorder="1" applyAlignment="1">
      <alignment horizontal="center" vertical="top"/>
    </xf>
    <xf numFmtId="0" fontId="90" fillId="0" borderId="0" xfId="0" applyFont="1" applyBorder="1" applyAlignment="1">
      <alignment vertical="center" wrapText="1"/>
    </xf>
    <xf numFmtId="10" fontId="90" fillId="0" borderId="0" xfId="0" applyNumberFormat="1" applyFont="1" applyBorder="1" applyAlignment="1">
      <alignment horizontal="center" vertical="center" wrapText="1"/>
    </xf>
    <xf numFmtId="10" fontId="91" fillId="0" borderId="0" xfId="0" applyNumberFormat="1" applyFont="1" applyBorder="1" applyAlignment="1">
      <alignment horizontal="center" vertical="center" wrapText="1"/>
    </xf>
    <xf numFmtId="0" fontId="74" fillId="0" borderId="12" xfId="63" applyFill="1" applyBorder="1">
      <alignment vertical="top"/>
    </xf>
    <xf numFmtId="0" fontId="81" fillId="0" borderId="14" xfId="0" applyFont="1" applyBorder="1">
      <alignment vertical="top"/>
    </xf>
    <xf numFmtId="9" fontId="3" fillId="0" borderId="20" xfId="0" applyNumberFormat="1" applyFont="1" applyBorder="1">
      <alignment vertical="top"/>
    </xf>
    <xf numFmtId="9" fontId="3" fillId="0" borderId="20" xfId="0" applyNumberFormat="1" applyFont="1" applyBorder="1" applyAlignment="1">
      <alignment horizontal="center" vertical="top"/>
    </xf>
    <xf numFmtId="9" fontId="3" fillId="0" borderId="13" xfId="0" applyNumberFormat="1" applyFont="1" applyBorder="1" applyAlignment="1">
      <alignment horizontal="center"/>
    </xf>
    <xf numFmtId="9" fontId="3" fillId="0" borderId="32" xfId="0" applyNumberFormat="1" applyFont="1" applyBorder="1">
      <alignment vertical="top"/>
    </xf>
    <xf numFmtId="9" fontId="3" fillId="0" borderId="11" xfId="0" applyNumberFormat="1" applyFont="1" applyBorder="1" applyAlignment="1">
      <alignment horizontal="center" vertical="top"/>
    </xf>
    <xf numFmtId="9" fontId="3" fillId="0" borderId="0" xfId="0" applyNumberFormat="1" applyFont="1" applyBorder="1">
      <alignment vertical="top"/>
    </xf>
    <xf numFmtId="9" fontId="3" fillId="0" borderId="44" xfId="0" applyNumberFormat="1" applyFont="1" applyBorder="1" applyAlignment="1">
      <alignment horizontal="center" vertical="top"/>
    </xf>
    <xf numFmtId="9" fontId="3" fillId="0" borderId="13" xfId="0" applyNumberFormat="1" applyFont="1" applyFill="1" applyBorder="1" applyAlignment="1">
      <alignment horizontal="center" vertical="top"/>
    </xf>
    <xf numFmtId="9" fontId="3" fillId="0" borderId="48" xfId="0" applyNumberFormat="1" applyFont="1" applyBorder="1" applyAlignment="1">
      <alignment horizontal="center" vertical="top"/>
    </xf>
    <xf numFmtId="9" fontId="3" fillId="0" borderId="23" xfId="0" applyNumberFormat="1" applyFont="1" applyBorder="1" applyAlignment="1">
      <alignment horizontal="center" vertical="top"/>
    </xf>
    <xf numFmtId="9" fontId="3" fillId="0" borderId="23" xfId="0" applyNumberFormat="1" applyFont="1" applyBorder="1" applyAlignment="1">
      <alignment horizontal="center"/>
    </xf>
    <xf numFmtId="9" fontId="3" fillId="0" borderId="49" xfId="0" applyNumberFormat="1" applyFont="1" applyBorder="1" applyAlignment="1">
      <alignment horizontal="center"/>
    </xf>
    <xf numFmtId="10" fontId="86" fillId="0" borderId="11" xfId="0" applyNumberFormat="1" applyFont="1" applyBorder="1" applyAlignment="1">
      <alignment horizontal="right"/>
    </xf>
    <xf numFmtId="0" fontId="3" fillId="0" borderId="19" xfId="0" applyFont="1" applyBorder="1" applyAlignment="1">
      <alignment horizontal="center"/>
    </xf>
    <xf numFmtId="0" fontId="3" fillId="0" borderId="129" xfId="0" applyFont="1" applyFill="1" applyBorder="1" applyAlignment="1">
      <alignment vertical="top" wrapText="1"/>
    </xf>
    <xf numFmtId="0" fontId="3" fillId="0" borderId="130" xfId="0" applyFont="1" applyFill="1" applyBorder="1" applyAlignment="1">
      <alignment vertical="top" wrapText="1"/>
    </xf>
    <xf numFmtId="0" fontId="3" fillId="0" borderId="19" xfId="0" applyFont="1" applyBorder="1" applyAlignment="1">
      <alignment vertical="top" wrapText="1"/>
    </xf>
    <xf numFmtId="0" fontId="3" fillId="0" borderId="43" xfId="0" applyFont="1" applyFill="1" applyBorder="1" applyAlignment="1">
      <alignment vertical="top" wrapText="1"/>
    </xf>
    <xf numFmtId="0" fontId="3" fillId="0" borderId="56" xfId="0" applyFont="1" applyBorder="1" applyAlignment="1">
      <alignment vertical="top" wrapText="1"/>
    </xf>
    <xf numFmtId="164" fontId="3" fillId="0" borderId="27" xfId="0" applyNumberFormat="1" applyFont="1" applyBorder="1" applyAlignment="1">
      <alignment horizontal="center"/>
    </xf>
    <xf numFmtId="164" fontId="3" fillId="0" borderId="47" xfId="0" applyNumberFormat="1" applyFont="1" applyBorder="1" applyAlignment="1">
      <alignment horizontal="center"/>
    </xf>
    <xf numFmtId="0" fontId="3" fillId="0" borderId="51" xfId="0" applyFont="1" applyFill="1" applyBorder="1" applyAlignment="1">
      <alignment vertical="top" wrapText="1"/>
    </xf>
    <xf numFmtId="0" fontId="3" fillId="0" borderId="80" xfId="0" applyFont="1" applyBorder="1">
      <alignment vertical="top"/>
    </xf>
    <xf numFmtId="0" fontId="3" fillId="0" borderId="20" xfId="0" applyFont="1" applyFill="1" applyBorder="1" applyAlignment="1">
      <alignment horizontal="right"/>
    </xf>
    <xf numFmtId="9" fontId="3" fillId="0" borderId="43" xfId="0" applyNumberFormat="1" applyFont="1" applyBorder="1">
      <alignment vertical="top"/>
    </xf>
    <xf numFmtId="9" fontId="3" fillId="0" borderId="51" xfId="0" applyNumberFormat="1" applyFont="1" applyBorder="1">
      <alignment vertical="top"/>
    </xf>
    <xf numFmtId="0" fontId="11" fillId="0" borderId="12" xfId="0" applyFont="1" applyBorder="1">
      <alignment vertical="top"/>
    </xf>
    <xf numFmtId="0" fontId="3" fillId="0" borderId="44" xfId="0" applyFont="1" applyBorder="1" applyAlignment="1">
      <alignment horizontal="center" vertical="center" wrapText="1"/>
    </xf>
    <xf numFmtId="2" fontId="0" fillId="24" borderId="128" xfId="44" applyNumberFormat="1" applyFont="1" applyBorder="1" applyAlignment="1">
      <alignment horizontal="left" vertical="center" indent="1"/>
    </xf>
    <xf numFmtId="9" fontId="94" fillId="0" borderId="41" xfId="0" applyNumberFormat="1" applyFont="1" applyBorder="1" applyAlignment="1">
      <alignment horizontal="center"/>
    </xf>
    <xf numFmtId="9" fontId="94" fillId="0" borderId="44" xfId="0" applyNumberFormat="1" applyFont="1" applyBorder="1" applyAlignment="1">
      <alignment horizontal="center"/>
    </xf>
    <xf numFmtId="9" fontId="94" fillId="0" borderId="48" xfId="0" applyNumberFormat="1" applyFont="1" applyBorder="1" applyAlignment="1">
      <alignment horizontal="center"/>
    </xf>
    <xf numFmtId="9" fontId="94" fillId="0" borderId="23" xfId="0" applyNumberFormat="1" applyFont="1" applyBorder="1" applyAlignment="1">
      <alignment horizontal="center"/>
    </xf>
    <xf numFmtId="9" fontId="94" fillId="0" borderId="43" xfId="0" applyNumberFormat="1" applyFont="1" applyBorder="1" applyAlignment="1">
      <alignment horizontal="center"/>
    </xf>
    <xf numFmtId="9" fontId="94" fillId="0" borderId="20" xfId="0" applyNumberFormat="1" applyFont="1" applyBorder="1" applyAlignment="1">
      <alignment horizontal="center"/>
    </xf>
    <xf numFmtId="9" fontId="94" fillId="0" borderId="44" xfId="0" applyNumberFormat="1" applyFont="1" applyBorder="1" applyAlignment="1">
      <alignment horizontal="center" vertical="top"/>
    </xf>
    <xf numFmtId="10" fontId="94" fillId="0" borderId="44" xfId="0" applyNumberFormat="1" applyFont="1" applyBorder="1" applyAlignment="1">
      <alignment horizontal="center"/>
    </xf>
    <xf numFmtId="9" fontId="94" fillId="0" borderId="55" xfId="0" applyNumberFormat="1" applyFont="1" applyBorder="1" applyAlignment="1">
      <alignment horizontal="center"/>
    </xf>
    <xf numFmtId="9" fontId="96" fillId="0" borderId="44" xfId="0" applyNumberFormat="1" applyFont="1" applyBorder="1" applyAlignment="1">
      <alignment horizontal="center"/>
    </xf>
    <xf numFmtId="10" fontId="97" fillId="0" borderId="44" xfId="0" applyNumberFormat="1" applyFont="1" applyBorder="1" applyAlignment="1">
      <alignment horizontal="center"/>
    </xf>
    <xf numFmtId="0" fontId="97" fillId="0" borderId="44" xfId="0" applyFont="1" applyBorder="1" applyAlignment="1">
      <alignment horizontal="center"/>
    </xf>
    <xf numFmtId="0" fontId="74" fillId="0" borderId="10" xfId="63" applyBorder="1">
      <alignment vertical="top"/>
    </xf>
    <xf numFmtId="10" fontId="94" fillId="0" borderId="26" xfId="0" applyNumberFormat="1" applyFont="1" applyBorder="1" applyAlignment="1">
      <alignment horizontal="center"/>
    </xf>
    <xf numFmtId="10" fontId="97" fillId="0" borderId="40" xfId="0" applyNumberFormat="1" applyFont="1" applyBorder="1" applyAlignment="1">
      <alignment horizontal="center"/>
    </xf>
    <xf numFmtId="10" fontId="97" fillId="0" borderId="11" xfId="0" applyNumberFormat="1" applyFont="1" applyBorder="1" applyAlignment="1">
      <alignment horizontal="center"/>
    </xf>
    <xf numFmtId="0" fontId="74" fillId="0" borderId="10" xfId="63" applyFill="1" applyBorder="1" applyAlignment="1">
      <alignment vertical="top"/>
    </xf>
    <xf numFmtId="0" fontId="74" fillId="0" borderId="0" xfId="63" applyFill="1" applyBorder="1" applyAlignment="1">
      <alignment vertical="top"/>
    </xf>
    <xf numFmtId="0" fontId="74" fillId="0" borderId="35" xfId="63" applyFill="1" applyBorder="1" applyAlignment="1">
      <alignment vertical="top"/>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0" borderId="0" xfId="0" applyFont="1" applyFill="1">
      <alignment vertical="top"/>
    </xf>
    <xf numFmtId="0" fontId="64" fillId="0" borderId="0" xfId="0" applyFont="1" applyFill="1">
      <alignment vertical="top"/>
    </xf>
    <xf numFmtId="0" fontId="3" fillId="0" borderId="131" xfId="26" applyFont="1" applyBorder="1"/>
    <xf numFmtId="0" fontId="3" fillId="0" borderId="29" xfId="28" applyFill="1" applyBorder="1" applyAlignment="1">
      <alignment vertical="top" wrapText="1"/>
    </xf>
    <xf numFmtId="0" fontId="3" fillId="0" borderId="56" xfId="28" applyFill="1" applyBorder="1" applyAlignment="1">
      <alignment vertical="top"/>
    </xf>
    <xf numFmtId="0" fontId="3" fillId="0" borderId="56" xfId="28" applyFill="1" applyBorder="1" applyAlignment="1">
      <alignment vertical="center"/>
    </xf>
    <xf numFmtId="0" fontId="3" fillId="0" borderId="15" xfId="28" applyFill="1" applyBorder="1" applyAlignment="1">
      <alignment vertical="top"/>
    </xf>
    <xf numFmtId="3" fontId="3" fillId="0" borderId="29" xfId="28" applyNumberFormat="1" applyFill="1" applyBorder="1" applyAlignment="1">
      <alignment vertical="center" shrinkToFit="1"/>
    </xf>
    <xf numFmtId="3" fontId="3" fillId="0" borderId="56" xfId="28" applyNumberFormat="1" applyFill="1" applyBorder="1" applyAlignment="1">
      <alignment vertical="center" shrinkToFit="1"/>
    </xf>
    <xf numFmtId="3" fontId="3" fillId="0" borderId="15" xfId="28" applyNumberFormat="1" applyFill="1" applyBorder="1" applyAlignment="1">
      <alignment vertical="center" shrinkToFit="1"/>
    </xf>
    <xf numFmtId="3" fontId="3" fillId="0" borderId="16" xfId="28" applyNumberFormat="1" applyFill="1" applyBorder="1" applyAlignment="1">
      <alignment vertical="center" shrinkToFit="1"/>
    </xf>
    <xf numFmtId="0" fontId="3" fillId="0" borderId="16" xfId="28" applyFill="1" applyBorder="1" applyAlignment="1">
      <alignment vertical="center" wrapText="1"/>
    </xf>
    <xf numFmtId="0" fontId="3" fillId="0" borderId="16" xfId="28" applyFill="1" applyBorder="1" applyAlignment="1">
      <alignment vertical="top" wrapText="1"/>
    </xf>
    <xf numFmtId="9" fontId="3" fillId="0" borderId="0" xfId="0" applyNumberFormat="1" applyFont="1" applyFill="1" applyBorder="1" applyAlignment="1">
      <alignment horizontal="center"/>
    </xf>
    <xf numFmtId="0" fontId="0" fillId="0" borderId="0" xfId="0" applyAlignment="1">
      <alignment vertical="top"/>
    </xf>
    <xf numFmtId="10" fontId="0" fillId="0" borderId="16" xfId="0" applyNumberFormat="1" applyBorder="1" applyAlignment="1"/>
    <xf numFmtId="0" fontId="26" fillId="25" borderId="35" xfId="47" applyBorder="1">
      <alignment horizontal="left" vertical="center" indent="1"/>
    </xf>
    <xf numFmtId="0" fontId="3" fillId="0" borderId="35" xfId="30" applyBorder="1">
      <alignment vertical="top"/>
    </xf>
    <xf numFmtId="165" fontId="54" fillId="0" borderId="35" xfId="0" applyNumberFormat="1" applyFont="1" applyFill="1" applyBorder="1" applyAlignment="1">
      <alignment horizontal="center" vertical="center"/>
    </xf>
    <xf numFmtId="165" fontId="54" fillId="0" borderId="35" xfId="0" applyNumberFormat="1" applyFont="1" applyFill="1" applyBorder="1" applyAlignment="1">
      <alignment horizontal="center"/>
    </xf>
    <xf numFmtId="0" fontId="3" fillId="0" borderId="0" xfId="30" applyBorder="1">
      <alignment vertical="top"/>
    </xf>
    <xf numFmtId="0" fontId="3" fillId="0" borderId="0" xfId="30" applyFill="1" applyBorder="1">
      <alignment vertical="top"/>
    </xf>
    <xf numFmtId="0" fontId="0" fillId="0" borderId="30" xfId="0" applyBorder="1">
      <alignment vertical="top"/>
    </xf>
    <xf numFmtId="0" fontId="12" fillId="0" borderId="0" xfId="0" applyFont="1" applyBorder="1">
      <alignment vertical="top"/>
    </xf>
    <xf numFmtId="165" fontId="54" fillId="0" borderId="22" xfId="0" applyNumberFormat="1" applyFont="1" applyFill="1" applyBorder="1" applyAlignment="1">
      <alignment horizontal="center" vertical="top"/>
    </xf>
    <xf numFmtId="165" fontId="3" fillId="0" borderId="22" xfId="0" applyNumberFormat="1" applyFont="1" applyFill="1" applyBorder="1" applyAlignment="1">
      <alignment horizontal="center"/>
    </xf>
    <xf numFmtId="9" fontId="0" fillId="0" borderId="0" xfId="0" applyNumberFormat="1" applyBorder="1" applyAlignment="1"/>
    <xf numFmtId="9" fontId="3" fillId="0" borderId="14" xfId="0" applyNumberFormat="1" applyFont="1" applyFill="1" applyBorder="1" applyAlignment="1">
      <alignment horizontal="center" vertical="top"/>
    </xf>
    <xf numFmtId="9" fontId="3" fillId="0" borderId="15" xfId="0" applyNumberFormat="1" applyFont="1" applyFill="1" applyBorder="1" applyAlignment="1">
      <alignment horizontal="center" vertical="top"/>
    </xf>
    <xf numFmtId="9" fontId="3" fillId="0" borderId="56" xfId="0" applyNumberFormat="1" applyFont="1" applyFill="1" applyBorder="1" applyAlignment="1">
      <alignment horizontal="center" vertical="top"/>
    </xf>
    <xf numFmtId="164" fontId="94" fillId="0" borderId="41" xfId="0" applyNumberFormat="1" applyFont="1" applyBorder="1" applyAlignment="1">
      <alignment horizontal="center" vertical="top"/>
    </xf>
    <xf numFmtId="164" fontId="94" fillId="0" borderId="44" xfId="0" applyNumberFormat="1" applyFont="1" applyBorder="1" applyAlignment="1">
      <alignment horizontal="center" vertical="top"/>
    </xf>
    <xf numFmtId="164" fontId="94" fillId="0" borderId="57" xfId="0" applyNumberFormat="1" applyFont="1" applyBorder="1" applyAlignment="1">
      <alignment horizontal="center" vertical="top"/>
    </xf>
    <xf numFmtId="164" fontId="11" fillId="0" borderId="48" xfId="0" applyNumberFormat="1" applyFont="1" applyBorder="1">
      <alignment vertical="top"/>
    </xf>
    <xf numFmtId="164" fontId="3" fillId="0" borderId="39" xfId="0" applyNumberFormat="1" applyFont="1" applyBorder="1">
      <alignment vertical="top"/>
    </xf>
    <xf numFmtId="164" fontId="94" fillId="0" borderId="44" xfId="0" applyNumberFormat="1" applyFont="1" applyBorder="1" applyAlignment="1">
      <alignment horizontal="center"/>
    </xf>
    <xf numFmtId="9" fontId="0" fillId="0" borderId="0" xfId="0" applyNumberFormat="1">
      <alignment vertical="top"/>
    </xf>
    <xf numFmtId="0" fontId="3" fillId="0" borderId="6" xfId="28" applyBorder="1"/>
    <xf numFmtId="10" fontId="0" fillId="0" borderId="0" xfId="0" applyNumberFormat="1">
      <alignment vertical="top"/>
    </xf>
    <xf numFmtId="0" fontId="95" fillId="0" borderId="0" xfId="0" applyFont="1">
      <alignment vertical="top"/>
    </xf>
    <xf numFmtId="0" fontId="102" fillId="0" borderId="0" xfId="0" applyFont="1">
      <alignment vertical="top"/>
    </xf>
    <xf numFmtId="0" fontId="94" fillId="0" borderId="0" xfId="28" applyFont="1"/>
    <xf numFmtId="0" fontId="98" fillId="0" borderId="0" xfId="0" applyFont="1">
      <alignment vertical="top"/>
    </xf>
    <xf numFmtId="0" fontId="94" fillId="0" borderId="0" xfId="0" applyFont="1" applyFill="1" applyBorder="1" applyAlignment="1">
      <alignment horizontal="left" vertical="center"/>
    </xf>
    <xf numFmtId="9" fontId="94" fillId="0" borderId="0" xfId="0" applyNumberFormat="1" applyFont="1" applyFill="1" applyBorder="1" applyAlignment="1">
      <alignment horizontal="left" vertical="center"/>
    </xf>
    <xf numFmtId="9" fontId="94" fillId="0" borderId="0" xfId="0" applyNumberFormat="1" applyFont="1" applyFill="1" applyBorder="1" applyAlignment="1">
      <alignment horizontal="center" vertical="center"/>
    </xf>
    <xf numFmtId="9" fontId="94" fillId="0" borderId="0" xfId="0" applyNumberFormat="1" applyFont="1" applyFill="1" applyBorder="1" applyAlignment="1">
      <alignment horizontal="center"/>
    </xf>
    <xf numFmtId="9" fontId="94" fillId="0" borderId="0" xfId="0" applyNumberFormat="1" applyFont="1" applyFill="1" applyBorder="1" applyAlignment="1">
      <alignment horizontal="left"/>
    </xf>
    <xf numFmtId="0" fontId="95" fillId="0" borderId="0" xfId="0" applyFont="1" applyAlignment="1">
      <alignment vertical="center"/>
    </xf>
    <xf numFmtId="2" fontId="22" fillId="24" borderId="91" xfId="44" applyNumberFormat="1" applyFont="1" applyBorder="1" applyAlignment="1">
      <alignment horizontal="center" vertical="center"/>
    </xf>
    <xf numFmtId="2" fontId="23" fillId="24" borderId="92" xfId="44" applyNumberFormat="1" applyFont="1" applyBorder="1" applyAlignment="1">
      <alignment horizontal="center" vertical="center"/>
    </xf>
    <xf numFmtId="2" fontId="23" fillId="24" borderId="93" xfId="44" applyNumberFormat="1" applyFont="1" applyBorder="1" applyAlignment="1">
      <alignment horizontal="center" vertical="center"/>
    </xf>
    <xf numFmtId="0" fontId="23" fillId="31" borderId="132" xfId="39" applyFont="1" applyFill="1" applyBorder="1" applyAlignment="1">
      <alignment horizontal="center" vertical="center"/>
    </xf>
    <xf numFmtId="0" fontId="23" fillId="31" borderId="134" xfId="44" applyFont="1" applyFill="1" applyBorder="1" applyAlignment="1">
      <alignment horizontal="left" vertical="center" indent="1"/>
    </xf>
    <xf numFmtId="0" fontId="54" fillId="31" borderId="135" xfId="44" applyFont="1" applyFill="1" applyBorder="1" applyAlignment="1">
      <alignment horizontal="left" vertical="center"/>
    </xf>
    <xf numFmtId="0" fontId="23" fillId="0" borderId="0" xfId="44" applyFont="1" applyFill="1" applyBorder="1" applyAlignment="1">
      <alignment horizontal="left" vertical="center" indent="1"/>
    </xf>
    <xf numFmtId="0" fontId="54" fillId="0" borderId="0" xfId="44" applyFont="1" applyFill="1" applyBorder="1" applyAlignment="1">
      <alignment horizontal="left" vertical="center"/>
    </xf>
    <xf numFmtId="0" fontId="23" fillId="0" borderId="0" xfId="39" applyFont="1" applyFill="1" applyBorder="1" applyAlignment="1">
      <alignment horizontal="center" vertical="center"/>
    </xf>
    <xf numFmtId="2" fontId="0" fillId="0" borderId="0" xfId="0" applyNumberFormat="1" applyFill="1" applyBorder="1">
      <alignment vertical="top"/>
    </xf>
    <xf numFmtId="0" fontId="0" fillId="0" borderId="0" xfId="0" applyFont="1" applyFill="1" applyBorder="1" applyAlignment="1">
      <alignment vertical="center"/>
    </xf>
    <xf numFmtId="0" fontId="22" fillId="0" borderId="0" xfId="0" applyFont="1" applyFill="1" applyBorder="1" applyAlignment="1">
      <alignment vertical="center"/>
    </xf>
    <xf numFmtId="0" fontId="3" fillId="0" borderId="12" xfId="0" quotePrefix="1" applyFont="1" applyFill="1" applyBorder="1">
      <alignment vertical="top"/>
    </xf>
    <xf numFmtId="0" fontId="3" fillId="0" borderId="0" xfId="0" applyFont="1" applyFill="1" applyAlignment="1">
      <alignment horizontal="center" vertical="top"/>
    </xf>
    <xf numFmtId="0" fontId="73" fillId="0" borderId="0" xfId="0" applyFont="1" applyFill="1" applyAlignment="1">
      <alignment horizontal="center" vertical="center"/>
    </xf>
    <xf numFmtId="0" fontId="12" fillId="0" borderId="0" xfId="0" applyFont="1" applyAlignment="1">
      <alignment horizontal="center" vertical="center"/>
    </xf>
    <xf numFmtId="0" fontId="76" fillId="0" borderId="0" xfId="0" applyFont="1" applyAlignment="1">
      <alignment horizontal="center" vertical="top"/>
    </xf>
    <xf numFmtId="0" fontId="3" fillId="0" borderId="0" xfId="0" applyFont="1" applyFill="1" applyAlignment="1">
      <alignment horizontal="center" vertical="center" wrapText="1"/>
    </xf>
    <xf numFmtId="0" fontId="75" fillId="0" borderId="0" xfId="63" applyFont="1" applyAlignment="1">
      <alignment horizontal="center" vertical="top"/>
    </xf>
    <xf numFmtId="0" fontId="73" fillId="0" borderId="0" xfId="0" applyFont="1" applyAlignment="1">
      <alignment horizontal="center" vertical="center"/>
    </xf>
    <xf numFmtId="0" fontId="77" fillId="0" borderId="0" xfId="0" applyFont="1" applyAlignment="1">
      <alignment horizontal="center" vertical="center"/>
    </xf>
    <xf numFmtId="0" fontId="67" fillId="30" borderId="0" xfId="0" applyFont="1" applyFill="1" applyAlignment="1">
      <alignment vertical="top" wrapText="1"/>
    </xf>
    <xf numFmtId="0" fontId="67" fillId="30" borderId="0" xfId="62" applyFont="1" applyFill="1" applyAlignment="1">
      <alignment vertical="top" wrapText="1"/>
    </xf>
    <xf numFmtId="0" fontId="10" fillId="30" borderId="0" xfId="0" applyFont="1" applyFill="1" applyAlignment="1">
      <alignment vertical="top" wrapText="1"/>
    </xf>
    <xf numFmtId="0" fontId="67" fillId="30" borderId="0" xfId="0" applyFont="1" applyFill="1" applyAlignment="1">
      <alignment vertical="top"/>
    </xf>
    <xf numFmtId="0" fontId="67" fillId="30" borderId="0" xfId="0" quotePrefix="1" applyFont="1" applyFill="1" applyAlignment="1">
      <alignment vertical="top" wrapText="1"/>
    </xf>
    <xf numFmtId="0" fontId="69" fillId="0" borderId="0" xfId="0" applyFont="1" applyBorder="1" applyAlignment="1">
      <alignment horizontal="right" vertical="top" wrapText="1" indent="2"/>
    </xf>
    <xf numFmtId="0" fontId="68" fillId="0" borderId="0" xfId="0" applyFont="1" applyBorder="1" applyAlignment="1">
      <alignment vertical="center" wrapText="1"/>
    </xf>
    <xf numFmtId="0" fontId="40" fillId="0" borderId="0" xfId="0" applyFont="1" applyAlignment="1">
      <alignment vertical="top" wrapText="1"/>
    </xf>
    <xf numFmtId="168" fontId="40" fillId="0" borderId="0" xfId="49" applyNumberFormat="1" applyFont="1" applyAlignment="1">
      <alignment horizontal="left" vertical="center" shrinkToFit="1"/>
    </xf>
    <xf numFmtId="0" fontId="40" fillId="0" borderId="0" xfId="62" applyFont="1" applyAlignment="1">
      <alignment vertical="top" wrapText="1"/>
    </xf>
    <xf numFmtId="0" fontId="74" fillId="0" borderId="0" xfId="63" applyAlignment="1">
      <alignment vertical="top" wrapText="1"/>
    </xf>
    <xf numFmtId="0" fontId="74" fillId="0" borderId="0" xfId="63" applyFont="1" applyFill="1" applyAlignment="1">
      <alignment vertical="top" wrapText="1"/>
    </xf>
    <xf numFmtId="0" fontId="78" fillId="0" borderId="0" xfId="0" applyFont="1" applyFill="1" applyAlignment="1">
      <alignment vertical="top" wrapText="1"/>
    </xf>
    <xf numFmtId="0" fontId="74" fillId="0" borderId="0" xfId="63" applyFill="1" applyAlignment="1">
      <alignment vertical="top" wrapText="1"/>
    </xf>
    <xf numFmtId="0" fontId="40" fillId="0" borderId="0" xfId="0" applyFont="1" applyFill="1" applyAlignment="1">
      <alignment vertical="top" wrapText="1"/>
    </xf>
    <xf numFmtId="0" fontId="23" fillId="0" borderId="0" xfId="62" applyAlignment="1">
      <alignment vertical="top" wrapText="1"/>
    </xf>
    <xf numFmtId="0" fontId="74" fillId="0" borderId="0" xfId="63" applyFont="1" applyAlignment="1">
      <alignment vertical="top" wrapText="1"/>
    </xf>
    <xf numFmtId="0" fontId="78" fillId="0" borderId="0" xfId="0" applyFont="1" applyAlignment="1">
      <alignment vertical="top" wrapText="1"/>
    </xf>
    <xf numFmtId="10" fontId="90" fillId="0" borderId="0" xfId="0" applyNumberFormat="1" applyFont="1" applyBorder="1" applyAlignment="1">
      <alignment horizontal="center" vertical="center" wrapText="1"/>
    </xf>
    <xf numFmtId="0" fontId="92" fillId="0" borderId="0" xfId="0" applyFont="1" applyBorder="1" applyAlignment="1">
      <alignment horizontal="center" vertical="center" wrapText="1"/>
    </xf>
    <xf numFmtId="0" fontId="3" fillId="14" borderId="10" xfId="0" applyFont="1" applyFill="1" applyBorder="1"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74" fillId="0" borderId="10" xfId="63" applyBorder="1" applyAlignment="1">
      <alignment vertical="top" wrapText="1"/>
    </xf>
    <xf numFmtId="0" fontId="90" fillId="0" borderId="0" xfId="0" applyFont="1" applyBorder="1" applyAlignment="1">
      <alignment vertical="center" wrapText="1"/>
    </xf>
    <xf numFmtId="0" fontId="0" fillId="0" borderId="0" xfId="0" applyBorder="1" applyAlignment="1">
      <alignment vertical="center" wrapText="1"/>
    </xf>
    <xf numFmtId="0" fontId="12" fillId="0" borderId="8" xfId="0" applyFont="1" applyFill="1" applyBorder="1" applyAlignment="1">
      <alignment vertical="top"/>
    </xf>
    <xf numFmtId="0" fontId="0" fillId="0" borderId="32" xfId="0" applyBorder="1" applyAlignment="1">
      <alignment vertical="top"/>
    </xf>
    <xf numFmtId="0" fontId="0" fillId="0" borderId="21" xfId="0" applyBorder="1" applyAlignment="1">
      <alignment vertical="top"/>
    </xf>
    <xf numFmtId="0" fontId="3" fillId="0" borderId="5"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12" fillId="0" borderId="8" xfId="0" applyFont="1"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18" xfId="0" applyBorder="1" applyAlignment="1">
      <alignment horizontal="center" vertical="center"/>
    </xf>
    <xf numFmtId="0" fontId="3" fillId="0" borderId="10" xfId="0" applyFont="1" applyFill="1" applyBorder="1" applyAlignment="1">
      <alignment vertical="top" wrapText="1"/>
    </xf>
    <xf numFmtId="0" fontId="0" fillId="0" borderId="0" xfId="0" applyAlignment="1">
      <alignment vertical="top" wrapText="1"/>
    </xf>
    <xf numFmtId="0" fontId="74" fillId="0" borderId="10" xfId="63" applyFill="1" applyBorder="1" applyAlignment="1">
      <alignment vertical="top" wrapText="1"/>
    </xf>
    <xf numFmtId="0" fontId="81" fillId="0" borderId="0" xfId="0" applyFont="1" applyBorder="1" applyAlignment="1">
      <alignment vertical="top" wrapText="1"/>
    </xf>
    <xf numFmtId="0" fontId="81" fillId="0" borderId="35" xfId="0" applyFont="1" applyBorder="1" applyAlignment="1">
      <alignment vertical="top" wrapText="1"/>
    </xf>
    <xf numFmtId="0" fontId="3" fillId="0" borderId="10" xfId="0" applyFont="1" applyFill="1" applyBorder="1" applyAlignment="1">
      <alignment vertical="top"/>
    </xf>
    <xf numFmtId="0" fontId="0" fillId="0" borderId="0" xfId="0" applyAlignment="1">
      <alignment vertical="top"/>
    </xf>
    <xf numFmtId="0" fontId="0" fillId="0" borderId="35" xfId="0" applyBorder="1" applyAlignment="1">
      <alignment vertical="top"/>
    </xf>
    <xf numFmtId="0" fontId="3" fillId="0" borderId="32" xfId="0" applyFont="1" applyBorder="1" applyAlignment="1">
      <alignment vertical="top"/>
    </xf>
    <xf numFmtId="0" fontId="3" fillId="0" borderId="33" xfId="0" applyFont="1" applyBorder="1" applyAlignment="1">
      <alignment vertical="top" wrapText="1"/>
    </xf>
    <xf numFmtId="0" fontId="54" fillId="0" borderId="33" xfId="0" applyFont="1" applyBorder="1" applyAlignment="1">
      <alignment vertical="top" wrapText="1"/>
    </xf>
    <xf numFmtId="0" fontId="54" fillId="0" borderId="18" xfId="0" applyFont="1" applyBorder="1" applyAlignment="1">
      <alignment vertical="top" wrapText="1"/>
    </xf>
    <xf numFmtId="0" fontId="3" fillId="0" borderId="10" xfId="0" applyFont="1" applyBorder="1" applyAlignment="1">
      <alignment vertical="top" wrapText="1"/>
    </xf>
    <xf numFmtId="0" fontId="74" fillId="0" borderId="10" xfId="63" applyFill="1" applyBorder="1" applyAlignment="1">
      <alignment vertical="top"/>
    </xf>
    <xf numFmtId="0" fontId="74" fillId="0" borderId="0" xfId="63" applyFill="1" applyBorder="1" applyAlignment="1">
      <alignment vertical="top"/>
    </xf>
    <xf numFmtId="0" fontId="74" fillId="0" borderId="35" xfId="63" applyFill="1" applyBorder="1" applyAlignment="1">
      <alignment vertical="top"/>
    </xf>
    <xf numFmtId="0" fontId="95" fillId="0" borderId="28" xfId="0" applyFont="1" applyBorder="1" applyAlignment="1">
      <alignment vertical="top" wrapText="1"/>
    </xf>
    <xf numFmtId="0" fontId="0" fillId="0" borderId="81" xfId="0" applyBorder="1" applyAlignment="1">
      <alignment vertical="top" wrapText="1"/>
    </xf>
    <xf numFmtId="0" fontId="0" fillId="0" borderId="58" xfId="0" applyBorder="1" applyAlignment="1">
      <alignment vertical="top" wrapText="1"/>
    </xf>
    <xf numFmtId="0" fontId="99" fillId="0" borderId="28" xfId="63" applyFont="1" applyFill="1" applyBorder="1" applyAlignment="1">
      <alignment vertical="top" wrapText="1"/>
    </xf>
    <xf numFmtId="0" fontId="99" fillId="0" borderId="81" xfId="0" applyFont="1" applyBorder="1" applyAlignment="1">
      <alignment vertical="top" wrapText="1"/>
    </xf>
    <xf numFmtId="0" fontId="99" fillId="0" borderId="58" xfId="0" applyFont="1" applyBorder="1" applyAlignment="1">
      <alignment vertical="top" wrapText="1"/>
    </xf>
    <xf numFmtId="0" fontId="54" fillId="0" borderId="10" xfId="0" applyFont="1" applyBorder="1" applyAlignment="1">
      <alignment wrapText="1"/>
    </xf>
    <xf numFmtId="0" fontId="54" fillId="0" borderId="10" xfId="0" applyFont="1" applyBorder="1" applyAlignment="1">
      <alignment vertical="center"/>
    </xf>
    <xf numFmtId="0" fontId="74" fillId="0" borderId="10" xfId="63" applyBorder="1" applyAlignment="1">
      <alignment vertical="center" wrapText="1"/>
    </xf>
    <xf numFmtId="0" fontId="40" fillId="0" borderId="35" xfId="0" applyFont="1" applyBorder="1" applyAlignment="1">
      <alignment vertical="top" wrapText="1"/>
    </xf>
    <xf numFmtId="0" fontId="74" fillId="0" borderId="12" xfId="63" applyBorder="1" applyAlignment="1"/>
    <xf numFmtId="0" fontId="0" fillId="0" borderId="33" xfId="0" applyBorder="1" applyAlignment="1">
      <alignment vertical="top"/>
    </xf>
    <xf numFmtId="0" fontId="0" fillId="0" borderId="18" xfId="0" applyBorder="1" applyAlignment="1">
      <alignment vertical="top"/>
    </xf>
    <xf numFmtId="0" fontId="81" fillId="0" borderId="10" xfId="0" applyFont="1" applyFill="1" applyBorder="1" applyAlignment="1">
      <alignment vertical="top" wrapText="1"/>
    </xf>
    <xf numFmtId="0" fontId="54" fillId="0" borderId="0" xfId="0" applyFont="1" applyAlignment="1">
      <alignment vertical="top"/>
    </xf>
    <xf numFmtId="0" fontId="54" fillId="0" borderId="35" xfId="0" applyFont="1" applyBorder="1" applyAlignment="1">
      <alignment vertical="top"/>
    </xf>
    <xf numFmtId="0" fontId="12" fillId="0" borderId="8" xfId="0" applyFont="1" applyBorder="1" applyAlignment="1">
      <alignment vertical="top"/>
    </xf>
    <xf numFmtId="0" fontId="0" fillId="0" borderId="12" xfId="0" applyBorder="1" applyAlignment="1">
      <alignment vertical="top"/>
    </xf>
    <xf numFmtId="0" fontId="12" fillId="0" borderId="5" xfId="0" applyFont="1"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3" fillId="0" borderId="5" xfId="0" applyFont="1" applyBorder="1" applyAlignment="1">
      <alignment horizontal="center" vertical="top"/>
    </xf>
    <xf numFmtId="0" fontId="0" fillId="0" borderId="30" xfId="0" applyBorder="1" applyAlignment="1">
      <alignment horizontal="center" vertical="top"/>
    </xf>
    <xf numFmtId="0" fontId="0" fillId="0" borderId="22" xfId="0" applyBorder="1" applyAlignment="1">
      <alignment horizontal="center" vertical="top"/>
    </xf>
    <xf numFmtId="0" fontId="94" fillId="0" borderId="28" xfId="0" applyFont="1" applyBorder="1" applyAlignment="1">
      <alignment vertical="top" wrapText="1"/>
    </xf>
    <xf numFmtId="0" fontId="98" fillId="0" borderId="81" xfId="0" applyFont="1" applyBorder="1" applyAlignment="1">
      <alignment vertical="top" wrapText="1"/>
    </xf>
    <xf numFmtId="0" fontId="98" fillId="0" borderId="58" xfId="0" applyFont="1" applyBorder="1" applyAlignment="1">
      <alignment vertical="top" wrapText="1"/>
    </xf>
    <xf numFmtId="0" fontId="3" fillId="0" borderId="24" xfId="0" applyFont="1" applyBorder="1" applyAlignment="1">
      <alignment horizontal="center"/>
    </xf>
    <xf numFmtId="0" fontId="0" fillId="0" borderId="39" xfId="0" applyBorder="1" applyAlignment="1">
      <alignment horizontal="center"/>
    </xf>
    <xf numFmtId="0" fontId="0" fillId="0" borderId="50" xfId="0" applyBorder="1" applyAlignment="1">
      <alignment horizontal="center"/>
    </xf>
    <xf numFmtId="9" fontId="3" fillId="0" borderId="24" xfId="0" applyNumberFormat="1" applyFont="1" applyBorder="1" applyAlignment="1">
      <alignment horizontal="center"/>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3" fontId="3" fillId="0" borderId="26" xfId="28" applyNumberFormat="1" applyFill="1" applyBorder="1" applyAlignment="1">
      <alignment vertical="top" wrapText="1"/>
    </xf>
    <xf numFmtId="0" fontId="0" fillId="0" borderId="80" xfId="0" applyBorder="1" applyAlignment="1">
      <alignment vertical="top" wrapText="1"/>
    </xf>
    <xf numFmtId="0" fontId="0" fillId="0" borderId="17" xfId="0" applyBorder="1" applyAlignment="1">
      <alignment vertical="top" wrapText="1"/>
    </xf>
    <xf numFmtId="3" fontId="3" fillId="0" borderId="28" xfId="28" applyNumberFormat="1" applyFill="1" applyBorder="1" applyAlignment="1">
      <alignment wrapText="1"/>
    </xf>
    <xf numFmtId="0" fontId="0" fillId="0" borderId="81" xfId="0" applyBorder="1" applyAlignment="1">
      <alignment wrapText="1"/>
    </xf>
    <xf numFmtId="0" fontId="0" fillId="0" borderId="58" xfId="0" applyBorder="1" applyAlignment="1">
      <alignment wrapText="1"/>
    </xf>
    <xf numFmtId="3" fontId="3" fillId="0" borderId="26" xfId="28" applyNumberFormat="1" applyFill="1" applyBorder="1" applyAlignment="1">
      <alignment horizontal="left" vertical="center"/>
    </xf>
    <xf numFmtId="0" fontId="0" fillId="0" borderId="80" xfId="0" applyBorder="1" applyAlignment="1">
      <alignment horizontal="left" vertical="center"/>
    </xf>
    <xf numFmtId="0" fontId="0" fillId="0" borderId="17" xfId="0" applyBorder="1" applyAlignment="1">
      <alignment horizontal="left" vertical="center"/>
    </xf>
    <xf numFmtId="0" fontId="3" fillId="0" borderId="24" xfId="0" applyFont="1" applyFill="1" applyBorder="1" applyAlignment="1">
      <alignment horizontal="left" vertical="center" wrapText="1"/>
    </xf>
    <xf numFmtId="0" fontId="0" fillId="0" borderId="39" xfId="0" applyBorder="1" applyAlignment="1">
      <alignment horizontal="left" vertical="center"/>
    </xf>
    <xf numFmtId="0" fontId="0" fillId="0" borderId="50" xfId="0" applyBorder="1" applyAlignment="1">
      <alignment horizontal="left" vertical="center"/>
    </xf>
    <xf numFmtId="3" fontId="3" fillId="0" borderId="26" xfId="28" applyNumberFormat="1" applyFill="1" applyBorder="1" applyAlignment="1">
      <alignment vertical="center" wrapText="1"/>
    </xf>
    <xf numFmtId="0" fontId="0" fillId="0" borderId="80" xfId="0" applyBorder="1" applyAlignment="1">
      <alignment vertical="center" wrapText="1"/>
    </xf>
    <xf numFmtId="0" fontId="0" fillId="0" borderId="17" xfId="0" applyBorder="1" applyAlignment="1">
      <alignment vertical="center" wrapText="1"/>
    </xf>
    <xf numFmtId="0" fontId="101" fillId="0" borderId="26" xfId="0" applyFont="1" applyBorder="1" applyAlignment="1">
      <alignment vertical="top" wrapText="1"/>
    </xf>
    <xf numFmtId="0" fontId="101" fillId="0" borderId="26" xfId="0" applyFont="1" applyBorder="1" applyAlignment="1">
      <alignment vertical="top"/>
    </xf>
    <xf numFmtId="0" fontId="0" fillId="0" borderId="80" xfId="0" applyBorder="1" applyAlignment="1">
      <alignment vertical="top"/>
    </xf>
    <xf numFmtId="0" fontId="0" fillId="0" borderId="17" xfId="0" applyBorder="1" applyAlignment="1">
      <alignment vertical="top"/>
    </xf>
    <xf numFmtId="0" fontId="81" fillId="0" borderId="12" xfId="0" applyFont="1" applyFill="1" applyBorder="1" applyAlignment="1">
      <alignment vertical="top" wrapText="1"/>
    </xf>
    <xf numFmtId="3" fontId="3" fillId="0" borderId="28" xfId="28" applyNumberFormat="1" applyFill="1" applyBorder="1" applyAlignment="1">
      <alignment vertical="top" wrapText="1"/>
    </xf>
    <xf numFmtId="0" fontId="81" fillId="0" borderId="33" xfId="0" applyFont="1" applyBorder="1" applyAlignment="1">
      <alignment vertical="top" wrapText="1"/>
    </xf>
    <xf numFmtId="0" fontId="81" fillId="0" borderId="18" xfId="0" applyFont="1" applyBorder="1" applyAlignment="1">
      <alignment vertical="top" wrapText="1"/>
    </xf>
    <xf numFmtId="0" fontId="3" fillId="0" borderId="0" xfId="0" applyFont="1" applyFill="1" applyBorder="1" applyAlignment="1">
      <alignment vertical="top" wrapText="1"/>
    </xf>
    <xf numFmtId="0" fontId="3" fillId="0" borderId="35" xfId="0" applyFont="1" applyFill="1" applyBorder="1" applyAlignment="1">
      <alignment vertical="top" wrapText="1"/>
    </xf>
    <xf numFmtId="0" fontId="12" fillId="0" borderId="8" xfId="30" applyFont="1" applyFill="1" applyBorder="1" applyAlignment="1">
      <alignment vertical="top"/>
    </xf>
    <xf numFmtId="0" fontId="12" fillId="0" borderId="12" xfId="30" applyFont="1" applyFill="1" applyBorder="1" applyAlignment="1">
      <alignment vertical="top"/>
    </xf>
    <xf numFmtId="0" fontId="12" fillId="0" borderId="8" xfId="0" applyFont="1" applyFill="1" applyBorder="1" applyAlignment="1">
      <alignment vertical="top" wrapText="1"/>
    </xf>
    <xf numFmtId="0" fontId="12" fillId="0" borderId="21" xfId="0" applyFont="1" applyFill="1" applyBorder="1" applyAlignment="1">
      <alignment vertical="top" wrapText="1"/>
    </xf>
    <xf numFmtId="0" fontId="54" fillId="0" borderId="12" xfId="0" applyFont="1" applyFill="1" applyBorder="1" applyAlignment="1">
      <alignment vertical="top"/>
    </xf>
    <xf numFmtId="0" fontId="0" fillId="0" borderId="18" xfId="0" applyFill="1" applyBorder="1" applyAlignment="1">
      <alignment vertical="top"/>
    </xf>
    <xf numFmtId="0" fontId="62" fillId="0" borderId="47" xfId="0" applyFont="1" applyBorder="1" applyAlignment="1">
      <alignment horizontal="left" vertical="center" wrapText="1"/>
    </xf>
    <xf numFmtId="0" fontId="62" fillId="0" borderId="79" xfId="0" applyFont="1" applyBorder="1" applyAlignment="1">
      <alignment horizontal="left" vertical="center" wrapText="1"/>
    </xf>
    <xf numFmtId="0" fontId="62" fillId="0" borderId="42" xfId="0" applyFont="1" applyBorder="1" applyAlignment="1">
      <alignment horizontal="left" vertical="center" wrapText="1"/>
    </xf>
    <xf numFmtId="0" fontId="103" fillId="0" borderId="0" xfId="0" applyFont="1" applyAlignment="1">
      <alignment vertical="top" wrapText="1"/>
    </xf>
    <xf numFmtId="171" fontId="55" fillId="32" borderId="95" xfId="45" applyNumberFormat="1" applyFont="1" applyFill="1" applyBorder="1" applyAlignment="1">
      <alignment horizontal="right" vertical="center" shrinkToFit="1"/>
    </xf>
    <xf numFmtId="171" fontId="55" fillId="32" borderId="96" xfId="45" applyNumberFormat="1" applyFont="1" applyFill="1" applyBorder="1" applyAlignment="1">
      <alignment horizontal="right" vertical="center" shrinkToFit="1"/>
    </xf>
    <xf numFmtId="171" fontId="55" fillId="32" borderId="86" xfId="45" applyNumberFormat="1" applyFont="1" applyFill="1" applyBorder="1" applyAlignment="1">
      <alignment horizontal="right" vertical="center" shrinkToFit="1"/>
    </xf>
    <xf numFmtId="171" fontId="55" fillId="32" borderId="108" xfId="45" applyNumberFormat="1" applyFont="1" applyFill="1" applyBorder="1" applyAlignment="1">
      <alignment horizontal="right" vertical="center" shrinkToFit="1"/>
    </xf>
    <xf numFmtId="171" fontId="55" fillId="32" borderId="97" xfId="45" applyNumberFormat="1" applyFont="1" applyFill="1" applyBorder="1" applyAlignment="1">
      <alignment horizontal="right" vertical="center" shrinkToFit="1"/>
    </xf>
    <xf numFmtId="0" fontId="61" fillId="0" borderId="118" xfId="0" applyFont="1" applyBorder="1" applyAlignment="1">
      <alignment horizontal="right"/>
    </xf>
    <xf numFmtId="0" fontId="61" fillId="0" borderId="85" xfId="0" applyFont="1" applyBorder="1" applyAlignment="1">
      <alignment horizontal="right"/>
    </xf>
    <xf numFmtId="168" fontId="61" fillId="0" borderId="85" xfId="0" applyNumberFormat="1" applyFont="1" applyBorder="1" applyAlignment="1">
      <alignment horizontal="left"/>
    </xf>
    <xf numFmtId="173" fontId="23" fillId="24" borderId="104" xfId="45" applyNumberFormat="1" applyBorder="1">
      <alignment vertical="top" wrapText="1"/>
    </xf>
    <xf numFmtId="173" fontId="23" fillId="24" borderId="105" xfId="45" applyNumberFormat="1" applyBorder="1">
      <alignment vertical="top" wrapText="1"/>
    </xf>
    <xf numFmtId="175" fontId="22" fillId="14" borderId="134" xfId="45" applyNumberFormat="1" applyFont="1" applyFill="1" applyBorder="1" applyAlignment="1">
      <alignment horizontal="center" vertical="center" shrinkToFit="1"/>
    </xf>
    <xf numFmtId="175" fontId="22" fillId="14" borderId="135" xfId="45" applyNumberFormat="1" applyFont="1" applyFill="1" applyBorder="1" applyAlignment="1">
      <alignment horizontal="center" vertical="center" shrinkToFit="1"/>
    </xf>
    <xf numFmtId="175" fontId="22" fillId="14" borderId="136" xfId="45" applyNumberFormat="1" applyFont="1" applyFill="1" applyBorder="1" applyAlignment="1">
      <alignment horizontal="center" vertical="center" shrinkToFit="1"/>
    </xf>
    <xf numFmtId="164" fontId="55" fillId="14" borderId="134" xfId="25" applyNumberFormat="1" applyFont="1" applyFill="1" applyBorder="1" applyAlignment="1">
      <alignment horizontal="center" vertical="center" shrinkToFit="1"/>
    </xf>
    <xf numFmtId="164" fontId="55" fillId="14" borderId="136" xfId="25" applyNumberFormat="1" applyFont="1" applyFill="1" applyBorder="1" applyAlignment="1">
      <alignment horizontal="center" vertical="center" shrinkToFit="1"/>
    </xf>
    <xf numFmtId="171" fontId="60" fillId="32" borderId="134" xfId="45" applyNumberFormat="1" applyFont="1" applyFill="1" applyBorder="1" applyAlignment="1">
      <alignment horizontal="right" vertical="center" shrinkToFit="1"/>
    </xf>
    <xf numFmtId="171" fontId="60" fillId="32" borderId="136" xfId="45" applyNumberFormat="1" applyFont="1" applyFill="1" applyBorder="1" applyAlignment="1">
      <alignment horizontal="right" vertical="center" shrinkToFit="1"/>
    </xf>
    <xf numFmtId="171" fontId="60" fillId="32" borderId="135" xfId="45" applyNumberFormat="1" applyFont="1" applyFill="1" applyBorder="1" applyAlignment="1">
      <alignment horizontal="right" vertical="center" shrinkToFit="1"/>
    </xf>
    <xf numFmtId="171" fontId="60" fillId="32" borderId="137" xfId="45" applyNumberFormat="1" applyFont="1" applyFill="1" applyBorder="1" applyAlignment="1">
      <alignment horizontal="right" vertical="center" shrinkToFit="1"/>
    </xf>
    <xf numFmtId="171" fontId="60" fillId="32" borderId="138" xfId="45" applyNumberFormat="1" applyFont="1" applyFill="1" applyBorder="1" applyAlignment="1">
      <alignment horizontal="right" vertical="center" shrinkToFit="1"/>
    </xf>
    <xf numFmtId="171" fontId="55" fillId="32" borderId="134" xfId="45" applyNumberFormat="1" applyFont="1" applyFill="1" applyBorder="1" applyAlignment="1">
      <alignment horizontal="right" vertical="center" shrinkToFit="1"/>
    </xf>
    <xf numFmtId="171" fontId="55" fillId="32" borderId="136" xfId="45" applyNumberFormat="1" applyFont="1" applyFill="1" applyBorder="1" applyAlignment="1">
      <alignment horizontal="right" vertical="center" shrinkToFit="1"/>
    </xf>
    <xf numFmtId="171" fontId="55" fillId="32" borderId="135" xfId="45" applyNumberFormat="1" applyFont="1" applyFill="1" applyBorder="1" applyAlignment="1">
      <alignment horizontal="right" vertical="center" shrinkToFit="1"/>
    </xf>
    <xf numFmtId="171" fontId="55" fillId="32" borderId="137" xfId="45" applyNumberFormat="1" applyFont="1" applyFill="1" applyBorder="1" applyAlignment="1">
      <alignment horizontal="right" vertical="center" shrinkToFit="1"/>
    </xf>
    <xf numFmtId="171" fontId="55" fillId="32" borderId="138" xfId="45" applyNumberFormat="1" applyFont="1" applyFill="1" applyBorder="1" applyAlignment="1">
      <alignment horizontal="right" vertical="center" shrinkToFit="1"/>
    </xf>
    <xf numFmtId="173" fontId="23" fillId="31" borderId="134" xfId="25" applyNumberFormat="1" applyFont="1" applyFill="1" applyBorder="1" applyAlignment="1">
      <alignment horizontal="right" vertical="center" shrinkToFit="1"/>
    </xf>
    <xf numFmtId="173" fontId="23" fillId="31" borderId="136" xfId="25" applyNumberFormat="1" applyFont="1" applyFill="1" applyBorder="1" applyAlignment="1">
      <alignment horizontal="right" vertical="center" shrinkToFit="1"/>
    </xf>
    <xf numFmtId="173" fontId="23" fillId="31" borderId="140" xfId="25" applyNumberFormat="1" applyFont="1" applyFill="1" applyBorder="1" applyAlignment="1">
      <alignment horizontal="right" vertical="center" shrinkToFit="1"/>
    </xf>
    <xf numFmtId="173" fontId="23" fillId="31" borderId="99" xfId="25" applyNumberFormat="1" applyFont="1" applyFill="1" applyBorder="1" applyAlignment="1">
      <alignment horizontal="right" vertical="center" shrinkToFit="1"/>
    </xf>
    <xf numFmtId="173" fontId="23" fillId="24" borderId="107" xfId="45" applyNumberFormat="1" applyBorder="1">
      <alignment vertical="top" wrapText="1"/>
    </xf>
    <xf numFmtId="172" fontId="23" fillId="31" borderId="134" xfId="45" applyNumberFormat="1" applyFill="1" applyBorder="1" applyAlignment="1">
      <alignment horizontal="right" vertical="center" shrinkToFit="1"/>
    </xf>
    <xf numFmtId="172" fontId="23" fillId="31" borderId="136" xfId="45" applyNumberFormat="1" applyFill="1" applyBorder="1" applyAlignment="1">
      <alignment horizontal="right" vertical="center" shrinkToFit="1"/>
    </xf>
    <xf numFmtId="176" fontId="23" fillId="31" borderId="134" xfId="25" applyNumberFormat="1" applyFont="1" applyFill="1" applyBorder="1" applyAlignment="1">
      <alignment horizontal="right" vertical="center" shrinkToFit="1"/>
    </xf>
    <xf numFmtId="176" fontId="23" fillId="31" borderId="136" xfId="25" applyNumberFormat="1" applyFont="1" applyFill="1" applyBorder="1" applyAlignment="1">
      <alignment horizontal="right" vertical="center" shrinkToFit="1"/>
    </xf>
    <xf numFmtId="173" fontId="52" fillId="31" borderId="104" xfId="25" applyNumberFormat="1" applyFont="1" applyFill="1" applyBorder="1" applyAlignment="1">
      <alignment horizontal="right" vertical="center" shrinkToFit="1"/>
    </xf>
    <xf numFmtId="173" fontId="52" fillId="31" borderId="105" xfId="25" applyNumberFormat="1" applyFont="1" applyFill="1" applyBorder="1" applyAlignment="1">
      <alignment horizontal="right" vertical="center" shrinkToFit="1"/>
    </xf>
    <xf numFmtId="173" fontId="52" fillId="31" borderId="143" xfId="25" applyNumberFormat="1" applyFont="1" applyFill="1" applyBorder="1" applyAlignment="1">
      <alignment horizontal="right" vertical="center" shrinkToFit="1"/>
    </xf>
    <xf numFmtId="173" fontId="52" fillId="31" borderId="144" xfId="25" applyNumberFormat="1" applyFont="1" applyFill="1" applyBorder="1" applyAlignment="1">
      <alignment horizontal="right" vertical="center" shrinkToFit="1"/>
    </xf>
    <xf numFmtId="171" fontId="23" fillId="31" borderId="134" xfId="45" applyNumberFormat="1" applyFill="1" applyBorder="1" applyAlignment="1">
      <alignment horizontal="right" vertical="center" shrinkToFit="1"/>
    </xf>
    <xf numFmtId="171" fontId="23" fillId="31" borderId="138" xfId="45" applyNumberFormat="1" applyFill="1" applyBorder="1" applyAlignment="1">
      <alignment horizontal="right" vertical="center" shrinkToFit="1"/>
    </xf>
    <xf numFmtId="170" fontId="23" fillId="31" borderId="135" xfId="45" applyNumberFormat="1" applyFill="1" applyBorder="1" applyAlignment="1">
      <alignment horizontal="right" vertical="center" shrinkToFit="1"/>
    </xf>
    <xf numFmtId="170" fontId="23" fillId="31" borderId="136" xfId="45" applyNumberFormat="1" applyFill="1" applyBorder="1" applyAlignment="1">
      <alignment horizontal="right" vertical="center" shrinkToFit="1"/>
    </xf>
    <xf numFmtId="170" fontId="23" fillId="31" borderId="134" xfId="45" applyNumberFormat="1" applyFill="1" applyBorder="1" applyAlignment="1">
      <alignment horizontal="right" vertical="center" shrinkToFit="1"/>
    </xf>
    <xf numFmtId="175" fontId="49" fillId="24" borderId="134" xfId="45" applyNumberFormat="1" applyFont="1" applyBorder="1" applyAlignment="1">
      <alignment horizontal="left" vertical="center" wrapText="1" indent="1" shrinkToFit="1"/>
    </xf>
    <xf numFmtId="175" fontId="49" fillId="24" borderId="136" xfId="45" applyNumberFormat="1" applyFont="1" applyBorder="1" applyAlignment="1">
      <alignment horizontal="left" vertical="center" wrapText="1" indent="1" shrinkToFit="1"/>
    </xf>
    <xf numFmtId="0" fontId="23" fillId="24" borderId="134" xfId="44" applyFont="1" applyBorder="1" applyAlignment="1">
      <alignment horizontal="left" vertical="center" indent="1"/>
    </xf>
    <xf numFmtId="0" fontId="23" fillId="24" borderId="136" xfId="44" applyFont="1" applyBorder="1" applyAlignment="1">
      <alignment horizontal="left" vertical="center" indent="1"/>
    </xf>
    <xf numFmtId="0" fontId="0" fillId="24" borderId="95" xfId="44" applyFont="1" applyBorder="1" applyAlignment="1">
      <alignment horizontal="left" vertical="center" wrapText="1" indent="1"/>
    </xf>
    <xf numFmtId="0" fontId="0" fillId="24" borderId="86" xfId="44" applyFont="1" applyBorder="1" applyAlignment="1">
      <alignment horizontal="left" vertical="center" wrapText="1" indent="1"/>
    </xf>
    <xf numFmtId="0" fontId="0" fillId="24" borderId="96" xfId="44" applyFont="1" applyBorder="1" applyAlignment="1">
      <alignment horizontal="left" vertical="center" wrapText="1" indent="1"/>
    </xf>
    <xf numFmtId="0" fontId="49" fillId="24" borderId="134" xfId="44" applyFont="1" applyBorder="1" applyAlignment="1">
      <alignment horizontal="left" vertical="center" wrapText="1" indent="1"/>
    </xf>
    <xf numFmtId="0" fontId="49" fillId="24" borderId="135" xfId="44" applyFont="1" applyBorder="1" applyAlignment="1">
      <alignment horizontal="left" vertical="center" wrapText="1" indent="1"/>
    </xf>
    <xf numFmtId="0" fontId="49" fillId="24" borderId="136" xfId="44" applyFont="1" applyBorder="1" applyAlignment="1">
      <alignment horizontal="left" vertical="center" wrapText="1" indent="1"/>
    </xf>
    <xf numFmtId="2" fontId="49" fillId="24" borderId="134" xfId="45" applyNumberFormat="1" applyFont="1" applyBorder="1" applyAlignment="1">
      <alignment horizontal="center" vertical="center" wrapText="1" shrinkToFit="1"/>
    </xf>
    <xf numFmtId="2" fontId="49" fillId="24" borderId="136" xfId="45" applyNumberFormat="1" applyFont="1" applyBorder="1" applyAlignment="1">
      <alignment horizontal="center" vertical="center" wrapText="1" shrinkToFit="1"/>
    </xf>
    <xf numFmtId="171" fontId="60" fillId="32" borderId="133" xfId="45" applyNumberFormat="1" applyFont="1" applyFill="1" applyBorder="1" applyAlignment="1">
      <alignment horizontal="right" vertical="center" shrinkToFit="1"/>
    </xf>
    <xf numFmtId="171" fontId="60" fillId="32" borderId="109" xfId="45" applyNumberFormat="1" applyFont="1" applyFill="1" applyBorder="1" applyAlignment="1">
      <alignment horizontal="right" vertical="center" shrinkToFit="1"/>
    </xf>
    <xf numFmtId="171" fontId="60" fillId="0" borderId="139" xfId="45" applyNumberFormat="1" applyFont="1" applyFill="1" applyBorder="1" applyAlignment="1">
      <alignment horizontal="right" vertical="center" shrinkToFit="1"/>
    </xf>
    <xf numFmtId="171" fontId="60" fillId="0" borderId="111" xfId="45" applyNumberFormat="1" applyFont="1" applyFill="1" applyBorder="1" applyAlignment="1">
      <alignment horizontal="right" vertical="center" shrinkToFit="1"/>
    </xf>
    <xf numFmtId="171" fontId="60" fillId="0" borderId="109" xfId="45" applyNumberFormat="1" applyFont="1" applyFill="1" applyBorder="1" applyAlignment="1">
      <alignment horizontal="right" vertical="center" shrinkToFit="1"/>
    </xf>
    <xf numFmtId="171" fontId="60" fillId="0" borderId="99" xfId="45" applyNumberFormat="1" applyFont="1" applyFill="1" applyBorder="1" applyAlignment="1">
      <alignment horizontal="right" vertical="center" shrinkToFit="1"/>
    </xf>
    <xf numFmtId="171" fontId="60" fillId="32" borderId="99" xfId="45" applyNumberFormat="1" applyFont="1" applyFill="1" applyBorder="1" applyAlignment="1">
      <alignment horizontal="right" vertical="center" shrinkToFit="1"/>
    </xf>
    <xf numFmtId="171" fontId="55" fillId="32" borderId="140" xfId="45" applyNumberFormat="1" applyFont="1" applyFill="1" applyBorder="1" applyAlignment="1">
      <alignment horizontal="right" vertical="center" shrinkToFit="1"/>
    </xf>
    <xf numFmtId="171" fontId="55" fillId="32" borderId="99" xfId="45" applyNumberFormat="1" applyFont="1" applyFill="1" applyBorder="1" applyAlignment="1">
      <alignment horizontal="right" vertical="center" shrinkToFit="1"/>
    </xf>
    <xf numFmtId="171" fontId="55" fillId="32" borderId="109" xfId="45" applyNumberFormat="1" applyFont="1" applyFill="1" applyBorder="1" applyAlignment="1">
      <alignment horizontal="right" vertical="center" shrinkToFit="1"/>
    </xf>
    <xf numFmtId="171" fontId="55" fillId="32" borderId="142" xfId="45" applyNumberFormat="1" applyFont="1" applyFill="1" applyBorder="1" applyAlignment="1">
      <alignment horizontal="right" vertical="center" shrinkToFit="1"/>
    </xf>
    <xf numFmtId="171" fontId="55" fillId="32" borderId="111" xfId="45" applyNumberFormat="1" applyFont="1" applyFill="1" applyBorder="1" applyAlignment="1">
      <alignment horizontal="right" vertical="center" shrinkToFit="1"/>
    </xf>
    <xf numFmtId="173" fontId="23" fillId="31" borderId="104" xfId="25" applyNumberFormat="1" applyFont="1" applyFill="1" applyBorder="1" applyAlignment="1">
      <alignment horizontal="right" vertical="center" shrinkToFit="1"/>
    </xf>
    <xf numFmtId="173" fontId="23" fillId="31" borderId="105" xfId="25" applyNumberFormat="1" applyFont="1" applyFill="1" applyBorder="1" applyAlignment="1">
      <alignment horizontal="right" vertical="center" shrinkToFit="1"/>
    </xf>
    <xf numFmtId="0" fontId="48" fillId="0" borderId="108" xfId="0" applyFont="1" applyBorder="1" applyAlignment="1">
      <alignment horizontal="center"/>
    </xf>
    <xf numFmtId="0" fontId="48" fillId="0" borderId="97" xfId="0" applyFont="1" applyBorder="1" applyAlignment="1">
      <alignment horizontal="center"/>
    </xf>
    <xf numFmtId="0" fontId="48" fillId="0" borderId="141" xfId="0" applyFont="1" applyBorder="1" applyAlignment="1">
      <alignment horizontal="center"/>
    </xf>
    <xf numFmtId="0" fontId="48" fillId="0" borderId="86" xfId="0" applyFont="1" applyBorder="1" applyAlignment="1">
      <alignment horizontal="center"/>
    </xf>
    <xf numFmtId="0" fontId="48" fillId="0" borderId="86" xfId="0" applyFont="1" applyBorder="1" applyAlignment="1">
      <alignment horizontal="center" vertical="center"/>
    </xf>
    <xf numFmtId="173" fontId="3" fillId="0" borderId="0" xfId="25" applyNumberFormat="1" applyFill="1" applyBorder="1" applyAlignment="1">
      <alignment horizontal="right" vertical="center" shrinkToFit="1"/>
    </xf>
    <xf numFmtId="173" fontId="23" fillId="0" borderId="0" xfId="25" applyNumberFormat="1" applyFont="1" applyFill="1" applyBorder="1" applyAlignment="1">
      <alignment horizontal="right" vertical="center" shrinkToFit="1"/>
    </xf>
  </cellXfs>
  <cellStyles count="6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ad" xfId="51" builtinId="27" customBuiltin="1"/>
    <cellStyle name="Berechnung" xfId="20"/>
    <cellStyle name="Check Cell" xfId="60" builtinId="23" customBuiltin="1"/>
    <cellStyle name="Comment" xfId="32"/>
    <cellStyle name="Constant" xfId="39"/>
    <cellStyle name="DataSheet" xfId="40"/>
    <cellStyle name="Eingabe" xfId="21"/>
    <cellStyle name="Eingabe oder Formel" xfId="41"/>
    <cellStyle name="Eingabe1" xfId="42"/>
    <cellStyle name="Ergebnis" xfId="22"/>
    <cellStyle name="Erklärender Text" xfId="23"/>
    <cellStyle name="Euro" xfId="43"/>
    <cellStyle name="Formel" xfId="44"/>
    <cellStyle name="Formula" xfId="45"/>
    <cellStyle name="Good" xfId="46" builtinId="26" customBuiltin="1"/>
    <cellStyle name="Heading 1" xfId="54" builtinId="16" customBuiltin="1"/>
    <cellStyle name="Heading 2" xfId="55" builtinId="17" customBuiltin="1"/>
    <cellStyle name="Heading 3" xfId="56" builtinId="18" customBuiltin="1"/>
    <cellStyle name="Heading 4" xfId="57" builtinId="19" customBuiltin="1"/>
    <cellStyle name="Heading1" xfId="47"/>
    <cellStyle name="Hyperlink" xfId="63" builtinId="8" customBuiltin="1"/>
    <cellStyle name="Label" xfId="48"/>
    <cellStyle name="Linked Cell" xfId="59" builtinId="24" customBuiltin="1"/>
    <cellStyle name="Neutral" xfId="24" builtinId="28" customBuiltin="1"/>
    <cellStyle name="Normal" xfId="0" builtinId="0" customBuiltin="1"/>
    <cellStyle name="Normal 2" xfId="31"/>
    <cellStyle name="Normal 2 2" xfId="64"/>
    <cellStyle name="Normal 3" xfId="62"/>
    <cellStyle name="Normal 4" xfId="61"/>
    <cellStyle name="Normal_STANDARD" xfId="49"/>
    <cellStyle name="Note" xfId="50" builtinId="10" customBuiltin="1"/>
    <cellStyle name="Percent" xfId="25" builtinId="5"/>
    <cellStyle name="Standard 2" xfId="26"/>
    <cellStyle name="Standard 2 2" xfId="28"/>
    <cellStyle name="Standard 3" xfId="29"/>
    <cellStyle name="Standard 4" xfId="30"/>
    <cellStyle name="Standard_dena Energiepass Arbeitshilfe - Berechnung und Tabellen" xfId="52"/>
    <cellStyle name="Title" xfId="53" builtinId="15" customBuiltin="1"/>
    <cellStyle name="Ueberschrift" xfId="58"/>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125730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18</xdr:col>
      <xdr:colOff>83820</xdr:colOff>
      <xdr:row>35</xdr:row>
      <xdr:rowOff>15240</xdr:rowOff>
    </xdr:from>
    <xdr:to>
      <xdr:col>23</xdr:col>
      <xdr:colOff>45720</xdr:colOff>
      <xdr:row>39</xdr:row>
      <xdr:rowOff>8097</xdr:rowOff>
    </xdr:to>
    <xdr:pic>
      <xdr:nvPicPr>
        <xdr:cNvPr id="2" name="Pictur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27020" y="6217920"/>
          <a:ext cx="723900" cy="6024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238125</xdr:colOff>
      <xdr:row>68</xdr:row>
      <xdr:rowOff>38100</xdr:rowOff>
    </xdr:from>
    <xdr:to>
      <xdr:col>16</xdr:col>
      <xdr:colOff>460007</xdr:colOff>
      <xdr:row>71</xdr:row>
      <xdr:rowOff>114300</xdr:rowOff>
    </xdr:to>
    <xdr:pic>
      <xdr:nvPicPr>
        <xdr:cNvPr id="2"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37109400"/>
          <a:ext cx="755282" cy="533400"/>
        </a:xfrm>
        <a:prstGeom prst="rect">
          <a:avLst/>
        </a:prstGeom>
        <a:noFill/>
      </xdr:spPr>
    </xdr:pic>
    <xdr:clientData/>
  </xdr:twoCellAnchor>
  <xdr:twoCellAnchor editAs="oneCell">
    <xdr:from>
      <xdr:col>3</xdr:col>
      <xdr:colOff>0</xdr:colOff>
      <xdr:row>68</xdr:row>
      <xdr:rowOff>57150</xdr:rowOff>
    </xdr:from>
    <xdr:to>
      <xdr:col>6</xdr:col>
      <xdr:colOff>237786</xdr:colOff>
      <xdr:row>72</xdr:row>
      <xdr:rowOff>19050</xdr:rowOff>
    </xdr:to>
    <xdr:pic>
      <xdr:nvPicPr>
        <xdr:cNvPr id="3"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37128450"/>
          <a:ext cx="1171236" cy="561975"/>
        </a:xfrm>
        <a:prstGeom prst="rect">
          <a:avLst/>
        </a:prstGeom>
      </xdr:spPr>
    </xdr:pic>
    <xdr:clientData/>
  </xdr:twoCellAnchor>
  <xdr:oneCellAnchor>
    <xdr:from>
      <xdr:col>3</xdr:col>
      <xdr:colOff>0</xdr:colOff>
      <xdr:row>77</xdr:row>
      <xdr:rowOff>0</xdr:rowOff>
    </xdr:from>
    <xdr:ext cx="7019192" cy="353751"/>
    <xdr:sp macro="" textlink="">
      <xdr:nvSpPr>
        <xdr:cNvPr id="4" name="TextBox 3"/>
        <xdr:cNvSpPr txBox="1"/>
      </xdr:nvSpPr>
      <xdr:spPr>
        <a:xfrm>
          <a:off x="520212" y="17950962"/>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national/TABULA/Development/TABULA-xlsm/Work/TABUL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EPISCOPE/Working%20files/WP3/Hellenic%20Model%20Project/BSM_N/FINAL%20SCENARIOS/FINAL%20SCENARIOS_161015/SR3&amp;EPI/Jan2016/SR3/TREND_C_DirElecorr_NEW_&#925;_EP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A_SFH_INPUT"/>
      <sheetName val="ZoneA_MFH_INPUT"/>
      <sheetName val="ZoneB_SFH_INPUT"/>
      <sheetName val="ZoneB_MFH_INPUT"/>
      <sheetName val="ZoneC_SFH_INPUT"/>
      <sheetName val="ZoneC_MFH_INPUT"/>
      <sheetName val="ZoneD_SFH_INPUT"/>
      <sheetName val="ZoneD_MFH_INPUT"/>
      <sheetName val="SFH_A"/>
      <sheetName val="MFH_A"/>
      <sheetName val="SFH_B"/>
      <sheetName val="MFH_B"/>
      <sheetName val="Sheet2"/>
      <sheetName val="Sheet3"/>
      <sheetName val="Sheet4"/>
      <sheetName val="SFH_C"/>
      <sheetName val="MFH_C"/>
      <sheetName val="SFH_D"/>
      <sheetName val="MFH_D"/>
      <sheetName val="SFH_A_SL"/>
      <sheetName val="MFH_A_SL"/>
      <sheetName val="SFH_B_SL"/>
      <sheetName val="MFH_B_SL"/>
      <sheetName val="SFH_C_SL"/>
      <sheetName val="MFH_C_SL"/>
      <sheetName val="SFH_D_SL"/>
      <sheetName val="MFH_D_SL"/>
      <sheetName val="SFH_A_SLM"/>
      <sheetName val="MFH_A_SLM"/>
      <sheetName val="SFH_B_SLM"/>
      <sheetName val="MFH_B_SLM"/>
      <sheetName val="SFH_C_SLM"/>
      <sheetName val="MFH_C_SLM"/>
      <sheetName val="SFH_D_SLM"/>
      <sheetName val="MFH_D_SLM"/>
      <sheetName val="SFH_A_M"/>
      <sheetName val="MFH_A_M"/>
      <sheetName val="SFH_B_M"/>
      <sheetName val="MFH_B_M"/>
      <sheetName val="SFH_C_M"/>
      <sheetName val="MFH_C_M"/>
      <sheetName val="SFH_D_M"/>
      <sheetName val="MFH_D_M"/>
      <sheetName val="Sheet1"/>
      <sheetName val="Sheet10"/>
      <sheetName val="No BLDGS"/>
      <sheetName val="ENV_per_LEVEL"/>
      <sheetName val="ENV_per_ELEMENT"/>
      <sheetName val="ENV_per_ELEMENT%"/>
      <sheetName val="RESULTS"/>
      <sheetName val="RESULTS_FORMATED"/>
      <sheetName val="ALL_Results"/>
      <sheetName val="ALL_Results_per_sqm"/>
      <sheetName val="Breakdown_Systems"/>
      <sheetName val="ALL_Results_per_SL"/>
      <sheetName val="ALL_Results_per_SLM"/>
      <sheetName val="ALL_Results_per_M"/>
      <sheetName val="RESULTS_BUILDING_STOCK"/>
      <sheetName val="COLl_2_TEXT"/>
      <sheetName val="OUTPUT"/>
      <sheetName val="EPI_syste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29">
          <cell r="R29">
            <v>5.1270619720177263E-3</v>
          </cell>
          <cell r="S29">
            <v>5.152058741525932E-3</v>
          </cell>
          <cell r="T29">
            <v>5.1881118476827691E-3</v>
          </cell>
          <cell r="U29">
            <v>5.2398729253248372E-3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episcope.eu/communication/download/" TargetMode="External"/><Relationship Id="rId7" Type="http://schemas.openxmlformats.org/officeDocument/2006/relationships/hyperlink" Target="http://episcope.eu/fileadmin/episcope/public/docs/pilot_actions/GR_EPISCOPE_NationalCaseStudy_NOA.pdf" TargetMode="External"/><Relationship Id="rId2" Type="http://schemas.openxmlformats.org/officeDocument/2006/relationships/hyperlink" Target="http://www.episcope.eu/communication/download/" TargetMode="External"/><Relationship Id="rId1" Type="http://schemas.openxmlformats.org/officeDocument/2006/relationships/printerSettings" Target="../printerSettings/printerSettings3.bin"/><Relationship Id="rId6" Type="http://schemas.openxmlformats.org/officeDocument/2006/relationships/hyperlink" Target="http://dx.doi.org/10.13140/RG.2.1.3128.6809" TargetMode="External"/><Relationship Id="rId5" Type="http://schemas.openxmlformats.org/officeDocument/2006/relationships/hyperlink" Target="http://www.statistics.gr/en/statistics/-/publication/SFA40/-" TargetMode="External"/><Relationship Id="rId4" Type="http://schemas.openxmlformats.org/officeDocument/2006/relationships/hyperlink" Target="http://www.meteo.noa.g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tatistics.gr/en/statistics/-/publication/SFA40/-" TargetMode="External"/><Relationship Id="rId3" Type="http://schemas.openxmlformats.org/officeDocument/2006/relationships/hyperlink" Target="http://www.statistics.gr/en/statistics/-/publication/SFA40/-" TargetMode="External"/><Relationship Id="rId7" Type="http://schemas.openxmlformats.org/officeDocument/2006/relationships/hyperlink" Target="http://www.statistics.gr/en/statistics/-/publication/SFA40/-" TargetMode="External"/><Relationship Id="rId12" Type="http://schemas.openxmlformats.org/officeDocument/2006/relationships/printerSettings" Target="../printerSettings/printerSettings6.bin"/><Relationship Id="rId2" Type="http://schemas.openxmlformats.org/officeDocument/2006/relationships/hyperlink" Target="http://www.statistics.gr/en/statistics/-/publication/SAM05/-" TargetMode="External"/><Relationship Id="rId1" Type="http://schemas.openxmlformats.org/officeDocument/2006/relationships/printerSettings" Target="../printerSettings/printerSettings5.bin"/><Relationship Id="rId6" Type="http://schemas.openxmlformats.org/officeDocument/2006/relationships/hyperlink" Target="http://ec.europa.eu/energy/publications/doc/2013_pocketbook.pdf" TargetMode="External"/><Relationship Id="rId11" Type="http://schemas.openxmlformats.org/officeDocument/2006/relationships/hyperlink" Target="http://dlib.statistics.gr/portal/page/portal/ESYE" TargetMode="External"/><Relationship Id="rId5" Type="http://schemas.openxmlformats.org/officeDocument/2006/relationships/hyperlink" Target="http://www.statistics.gr/en/statistics/-/publication/SFA40/-" TargetMode="External"/><Relationship Id="rId10" Type="http://schemas.openxmlformats.org/officeDocument/2006/relationships/hyperlink" Target="http://www.statistics.gr/en/2011-census-pop-hous" TargetMode="External"/><Relationship Id="rId4" Type="http://schemas.openxmlformats.org/officeDocument/2006/relationships/hyperlink" Target="http://www.statistics.gr/en/statistics/-/publication/SFA01/2004" TargetMode="External"/><Relationship Id="rId9" Type="http://schemas.openxmlformats.org/officeDocument/2006/relationships/hyperlink" Target="http://www.statistics.gr/en/statistics/-/publication/SFA01/200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zoomScaleNormal="100" workbookViewId="0">
      <selection activeCell="AH44" sqref="AH44"/>
    </sheetView>
  </sheetViews>
  <sheetFormatPr defaultColWidth="2.42578125" defaultRowHeight="10.199999999999999"/>
  <cols>
    <col min="1" max="3" width="2.85546875" style="122" customWidth="1"/>
    <col min="4" max="4" width="2.85546875" style="123" customWidth="1"/>
    <col min="5" max="42" width="2.85546875" style="122" customWidth="1"/>
    <col min="43" max="16384" width="2.42578125" style="122"/>
  </cols>
  <sheetData>
    <row r="1" spans="2:41" ht="12" customHeight="1"/>
    <row r="2" spans="2:41" ht="12" customHeight="1">
      <c r="E2" s="124"/>
      <c r="F2" s="125"/>
      <c r="G2" s="125"/>
      <c r="H2" s="125"/>
      <c r="I2" s="125"/>
      <c r="J2" s="125"/>
      <c r="K2" s="125"/>
      <c r="L2" s="125"/>
      <c r="M2" s="125"/>
      <c r="N2" s="125"/>
      <c r="O2" s="125"/>
      <c r="P2" s="125"/>
      <c r="Q2" s="125"/>
    </row>
    <row r="3" spans="2:41" ht="12" customHeight="1">
      <c r="E3" s="124"/>
      <c r="F3" s="125"/>
      <c r="G3" s="125"/>
      <c r="H3" s="125"/>
      <c r="I3" s="125"/>
      <c r="J3" s="125"/>
      <c r="K3" s="125"/>
      <c r="L3" s="125"/>
      <c r="M3" s="125"/>
      <c r="N3" s="125"/>
      <c r="O3" s="125"/>
      <c r="P3" s="125"/>
      <c r="Q3" s="125"/>
    </row>
    <row r="4" spans="2:41" ht="12" customHeight="1">
      <c r="E4" s="124"/>
      <c r="F4" s="125"/>
      <c r="G4" s="125"/>
      <c r="H4" s="125"/>
      <c r="I4" s="125"/>
      <c r="J4" s="125"/>
      <c r="K4" s="125"/>
      <c r="L4" s="125"/>
      <c r="M4" s="125"/>
      <c r="N4" s="125"/>
      <c r="O4" s="125"/>
      <c r="P4" s="125"/>
      <c r="Q4" s="125"/>
    </row>
    <row r="5" spans="2:41" ht="12" customHeight="1">
      <c r="E5" s="124"/>
      <c r="F5" s="125"/>
      <c r="G5" s="125"/>
      <c r="H5" s="125"/>
      <c r="I5" s="125"/>
      <c r="J5" s="125"/>
      <c r="K5" s="125"/>
      <c r="L5" s="125"/>
      <c r="M5" s="125"/>
      <c r="N5" s="125"/>
      <c r="O5" s="125"/>
      <c r="P5" s="125"/>
      <c r="Q5" s="125"/>
    </row>
    <row r="6" spans="2:41" ht="12" customHeight="1">
      <c r="E6" s="124"/>
      <c r="F6" s="125"/>
      <c r="G6" s="125"/>
      <c r="H6" s="125"/>
      <c r="I6" s="125"/>
      <c r="J6" s="125"/>
      <c r="K6" s="125"/>
      <c r="L6" s="125"/>
      <c r="M6" s="125"/>
      <c r="N6" s="125"/>
      <c r="O6" s="125"/>
      <c r="P6" s="125"/>
      <c r="Q6" s="125"/>
    </row>
    <row r="7" spans="2:41" ht="12" customHeight="1">
      <c r="E7" s="124"/>
      <c r="F7" s="125"/>
      <c r="G7" s="125"/>
      <c r="H7" s="125"/>
      <c r="I7" s="125"/>
      <c r="J7" s="125"/>
      <c r="K7" s="125"/>
      <c r="L7" s="125"/>
      <c r="M7" s="125"/>
      <c r="N7" s="125"/>
      <c r="O7" s="125"/>
      <c r="P7" s="125"/>
      <c r="Q7" s="125"/>
    </row>
    <row r="8" spans="2:41" ht="12" customHeight="1">
      <c r="E8" s="124"/>
      <c r="F8" s="125"/>
      <c r="G8" s="125"/>
      <c r="H8" s="125"/>
      <c r="I8" s="125"/>
      <c r="J8" s="125"/>
      <c r="K8" s="125"/>
      <c r="L8" s="125"/>
      <c r="M8" s="125"/>
      <c r="N8" s="125"/>
      <c r="O8" s="125"/>
      <c r="P8" s="125"/>
      <c r="Q8" s="125"/>
    </row>
    <row r="9" spans="2:41" ht="12" customHeight="1">
      <c r="E9" s="124"/>
      <c r="F9" s="125"/>
      <c r="G9" s="125"/>
      <c r="H9" s="125"/>
      <c r="I9" s="125"/>
      <c r="J9" s="125"/>
      <c r="K9" s="125"/>
      <c r="L9" s="125"/>
      <c r="M9" s="125"/>
      <c r="N9" s="125"/>
      <c r="O9" s="125"/>
      <c r="P9" s="125"/>
      <c r="Q9" s="125"/>
    </row>
    <row r="10" spans="2:41" ht="12" customHeight="1">
      <c r="E10" s="124"/>
      <c r="F10" s="125"/>
      <c r="G10" s="125"/>
      <c r="H10" s="125"/>
      <c r="I10" s="125"/>
      <c r="J10" s="125"/>
      <c r="K10" s="125"/>
      <c r="L10" s="125"/>
      <c r="M10" s="125"/>
      <c r="N10" s="125"/>
      <c r="O10" s="125"/>
      <c r="P10" s="125"/>
      <c r="Q10" s="125"/>
    </row>
    <row r="11" spans="2:41" ht="12" customHeight="1">
      <c r="E11" s="124"/>
      <c r="F11" s="125"/>
      <c r="G11" s="125"/>
      <c r="H11" s="125"/>
      <c r="I11" s="125"/>
      <c r="J11" s="125"/>
      <c r="K11" s="125"/>
      <c r="L11" s="125"/>
      <c r="M11" s="125"/>
      <c r="N11" s="125"/>
      <c r="O11" s="125"/>
      <c r="P11" s="125"/>
      <c r="Q11" s="125"/>
    </row>
    <row r="12" spans="2:41" ht="17.399999999999999">
      <c r="B12" s="584" t="s">
        <v>212</v>
      </c>
      <c r="C12" s="584"/>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row>
    <row r="13" spans="2:41" ht="17.399999999999999">
      <c r="B13" s="579" t="s">
        <v>300</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row>
    <row r="14" spans="2:41" ht="17.399999999999999">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9"/>
      <c r="AL14" s="579"/>
      <c r="AM14" s="579"/>
      <c r="AN14" s="579"/>
      <c r="AO14" s="579"/>
    </row>
    <row r="15" spans="2:41" ht="17.399999999999999">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row>
    <row r="16" spans="2:41" ht="12" customHeight="1">
      <c r="E16" s="124"/>
      <c r="F16" s="125"/>
      <c r="G16" s="125"/>
      <c r="H16" s="125"/>
      <c r="I16" s="125"/>
      <c r="J16" s="125"/>
      <c r="K16" s="125"/>
      <c r="L16" s="125"/>
      <c r="M16" s="125"/>
      <c r="N16" s="125"/>
      <c r="O16" s="125"/>
      <c r="P16" s="125"/>
      <c r="Q16" s="125"/>
    </row>
    <row r="17" spans="2:41" ht="12" customHeight="1">
      <c r="E17" s="124"/>
      <c r="F17" s="125"/>
      <c r="G17" s="125"/>
      <c r="H17" s="125"/>
      <c r="I17" s="125"/>
      <c r="J17" s="125"/>
      <c r="K17" s="125"/>
      <c r="L17" s="125"/>
      <c r="M17" s="125"/>
      <c r="N17" s="125"/>
      <c r="O17" s="125"/>
      <c r="P17" s="125"/>
      <c r="Q17" s="125"/>
    </row>
    <row r="18" spans="2:41" ht="12" customHeight="1">
      <c r="E18" s="124"/>
      <c r="F18" s="125"/>
      <c r="G18" s="125"/>
      <c r="H18" s="125"/>
      <c r="I18" s="125"/>
      <c r="J18" s="125"/>
      <c r="K18" s="125"/>
      <c r="L18" s="125"/>
      <c r="M18" s="125"/>
      <c r="N18" s="125"/>
      <c r="O18" s="125"/>
      <c r="P18" s="125"/>
      <c r="Q18" s="125"/>
    </row>
    <row r="19" spans="2:41" ht="22.5" customHeight="1">
      <c r="B19" s="585" t="s">
        <v>232</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5"/>
      <c r="AL19" s="585"/>
      <c r="AM19" s="585"/>
      <c r="AN19" s="585"/>
      <c r="AO19" s="585"/>
    </row>
    <row r="20" spans="2:41" ht="12" customHeight="1">
      <c r="E20" s="124"/>
      <c r="F20" s="125"/>
      <c r="G20" s="125"/>
      <c r="H20" s="125"/>
      <c r="I20" s="125"/>
      <c r="J20" s="125"/>
      <c r="K20" s="125"/>
      <c r="L20" s="125"/>
      <c r="M20" s="125"/>
      <c r="N20" s="125"/>
      <c r="O20" s="125"/>
      <c r="P20" s="125"/>
      <c r="Q20" s="125"/>
    </row>
    <row r="21" spans="2:41" ht="22.5" customHeight="1">
      <c r="B21" s="585" t="s">
        <v>219</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row>
    <row r="22" spans="2:41" ht="22.5" customHeight="1">
      <c r="B22" s="585" t="s">
        <v>213</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row>
    <row r="23" spans="2:41" ht="12" customHeight="1">
      <c r="E23" s="124"/>
      <c r="F23" s="125"/>
      <c r="G23" s="125"/>
      <c r="H23" s="125"/>
      <c r="I23" s="125"/>
      <c r="J23" s="125"/>
      <c r="K23" s="125"/>
      <c r="L23" s="125"/>
      <c r="M23" s="125"/>
      <c r="N23" s="125"/>
      <c r="O23" s="125"/>
      <c r="P23" s="125"/>
      <c r="Q23" s="125"/>
    </row>
    <row r="24" spans="2:41" ht="12" customHeight="1">
      <c r="E24" s="124"/>
      <c r="F24" s="125"/>
      <c r="G24" s="125"/>
      <c r="H24" s="125"/>
      <c r="I24" s="125"/>
      <c r="J24" s="125"/>
      <c r="K24" s="125"/>
      <c r="L24" s="125"/>
      <c r="M24" s="125"/>
      <c r="N24" s="125"/>
      <c r="O24" s="125"/>
      <c r="P24" s="125"/>
      <c r="Q24" s="125"/>
    </row>
    <row r="25" spans="2:41" ht="12" customHeight="1">
      <c r="E25" s="124"/>
      <c r="F25" s="125"/>
      <c r="G25" s="125"/>
      <c r="H25" s="125"/>
      <c r="I25" s="125"/>
      <c r="J25" s="125"/>
      <c r="K25" s="125"/>
      <c r="L25" s="125"/>
      <c r="M25" s="125"/>
      <c r="N25" s="125"/>
      <c r="O25" s="125"/>
      <c r="P25" s="125"/>
      <c r="Q25" s="125"/>
    </row>
    <row r="26" spans="2:41" ht="15">
      <c r="B26" s="581" t="s">
        <v>217</v>
      </c>
      <c r="C26" s="581"/>
      <c r="D26" s="581"/>
      <c r="E26" s="581"/>
      <c r="F26" s="581"/>
      <c r="G26" s="581"/>
      <c r="H26" s="581"/>
      <c r="I26" s="581"/>
      <c r="J26" s="581"/>
      <c r="K26" s="581"/>
      <c r="L26" s="581"/>
      <c r="M26" s="581"/>
      <c r="N26" s="581"/>
      <c r="O26" s="581"/>
      <c r="P26" s="581"/>
      <c r="Q26" s="581"/>
      <c r="R26" s="581"/>
      <c r="S26" s="581"/>
      <c r="T26" s="581"/>
      <c r="U26" s="581"/>
      <c r="V26" s="581"/>
      <c r="W26" s="581"/>
      <c r="X26" s="581"/>
      <c r="Y26" s="581"/>
      <c r="Z26" s="581"/>
      <c r="AA26" s="581"/>
      <c r="AB26" s="581"/>
      <c r="AC26" s="581"/>
      <c r="AD26" s="581"/>
      <c r="AE26" s="581"/>
      <c r="AF26" s="581"/>
      <c r="AG26" s="581"/>
      <c r="AH26" s="581"/>
      <c r="AI26" s="581"/>
      <c r="AJ26" s="581"/>
      <c r="AK26" s="581"/>
      <c r="AL26" s="581"/>
      <c r="AM26" s="581"/>
      <c r="AN26" s="581"/>
      <c r="AO26" s="581"/>
    </row>
    <row r="27" spans="2:41" ht="15">
      <c r="B27" s="581" t="s">
        <v>216</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1"/>
      <c r="AK27" s="581"/>
      <c r="AL27" s="581"/>
      <c r="AM27" s="581"/>
      <c r="AN27" s="581"/>
      <c r="AO27" s="581"/>
    </row>
    <row r="28" spans="2:41" ht="15">
      <c r="B28" s="583" t="s">
        <v>211</v>
      </c>
      <c r="C28" s="581"/>
      <c r="D28" s="581"/>
      <c r="E28" s="581"/>
      <c r="F28" s="581"/>
      <c r="G28" s="581"/>
      <c r="H28" s="581"/>
      <c r="I28" s="581" t="s">
        <v>211</v>
      </c>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1"/>
      <c r="AM28" s="581"/>
      <c r="AN28" s="581"/>
      <c r="AO28" s="581"/>
    </row>
    <row r="29" spans="2:41" ht="15">
      <c r="B29" s="164"/>
      <c r="C29" s="164"/>
      <c r="D29" s="164"/>
      <c r="E29" s="165"/>
      <c r="F29" s="166"/>
      <c r="G29" s="166"/>
      <c r="H29" s="166"/>
      <c r="I29" s="166"/>
      <c r="J29" s="166"/>
      <c r="K29" s="166"/>
      <c r="L29" s="166"/>
      <c r="M29" s="166"/>
      <c r="N29" s="166"/>
      <c r="O29" s="166"/>
      <c r="P29" s="166"/>
      <c r="Q29" s="166"/>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row>
    <row r="30" spans="2:41" ht="12" customHeight="1">
      <c r="E30" s="124"/>
      <c r="F30" s="125"/>
      <c r="G30" s="125"/>
      <c r="H30" s="125"/>
      <c r="I30" s="125"/>
      <c r="J30" s="125"/>
      <c r="K30" s="125"/>
      <c r="L30" s="125"/>
      <c r="M30" s="125"/>
      <c r="N30" s="125"/>
      <c r="O30" s="125"/>
      <c r="P30" s="125"/>
      <c r="Q30" s="125"/>
    </row>
    <row r="31" spans="2:41" ht="12" customHeight="1">
      <c r="E31" s="124"/>
      <c r="F31" s="125"/>
      <c r="G31" s="125"/>
      <c r="H31" s="125"/>
      <c r="I31" s="125"/>
      <c r="J31" s="125"/>
      <c r="K31" s="125"/>
      <c r="L31" s="125"/>
      <c r="M31" s="125"/>
      <c r="N31" s="125"/>
      <c r="O31" s="125"/>
      <c r="P31" s="125"/>
      <c r="Q31" s="125"/>
    </row>
    <row r="32" spans="2:41" ht="15">
      <c r="B32" s="581" t="s">
        <v>229</v>
      </c>
      <c r="C32" s="581"/>
      <c r="D32" s="581"/>
      <c r="E32" s="581"/>
      <c r="F32" s="581"/>
      <c r="G32" s="581"/>
      <c r="H32" s="581"/>
      <c r="I32" s="581"/>
      <c r="J32" s="581"/>
      <c r="K32" s="581"/>
      <c r="L32" s="581"/>
      <c r="M32" s="581"/>
      <c r="N32" s="581"/>
      <c r="O32" s="581"/>
      <c r="P32" s="581"/>
      <c r="Q32" s="581"/>
      <c r="R32" s="581"/>
      <c r="S32" s="581"/>
      <c r="T32" s="581"/>
      <c r="U32" s="581"/>
      <c r="V32" s="581"/>
      <c r="W32" s="581"/>
      <c r="X32" s="581"/>
      <c r="Y32" s="581"/>
      <c r="Z32" s="581"/>
      <c r="AA32" s="581"/>
      <c r="AB32" s="581"/>
      <c r="AC32" s="581"/>
      <c r="AD32" s="581"/>
      <c r="AE32" s="581"/>
      <c r="AF32" s="581"/>
      <c r="AG32" s="581"/>
      <c r="AH32" s="581"/>
      <c r="AI32" s="581"/>
      <c r="AJ32" s="581"/>
      <c r="AK32" s="581"/>
      <c r="AL32" s="581"/>
      <c r="AM32" s="581"/>
      <c r="AN32" s="581"/>
      <c r="AO32" s="581"/>
    </row>
    <row r="33" spans="2:41" ht="12" customHeight="1">
      <c r="E33" s="124"/>
      <c r="F33" s="125"/>
      <c r="G33" s="125"/>
      <c r="H33" s="125"/>
      <c r="I33" s="125"/>
      <c r="J33" s="125"/>
      <c r="K33" s="125"/>
      <c r="L33" s="125"/>
      <c r="M33" s="125"/>
      <c r="N33" s="125"/>
      <c r="O33" s="125"/>
      <c r="P33" s="125"/>
      <c r="Q33" s="125"/>
    </row>
    <row r="34" spans="2:41" ht="13.2">
      <c r="B34" s="580"/>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row>
    <row r="35" spans="2:41" ht="12" customHeight="1">
      <c r="E35" s="124"/>
      <c r="F35" s="125"/>
      <c r="G35" s="125"/>
      <c r="H35" s="125"/>
      <c r="I35" s="125"/>
      <c r="J35" s="125"/>
      <c r="K35" s="125"/>
      <c r="L35" s="125"/>
      <c r="M35" s="125"/>
      <c r="N35" s="125"/>
      <c r="O35" s="125"/>
      <c r="P35" s="125"/>
      <c r="Q35" s="125"/>
    </row>
    <row r="36" spans="2:41" ht="12" customHeight="1">
      <c r="B36" s="284"/>
      <c r="C36" s="284"/>
      <c r="D36" s="285"/>
      <c r="E36" s="286"/>
      <c r="F36" s="287"/>
      <c r="G36" s="287"/>
      <c r="H36" s="287"/>
      <c r="I36" s="287"/>
      <c r="J36" s="287"/>
      <c r="K36" s="287"/>
      <c r="L36" s="287"/>
      <c r="M36" s="287"/>
      <c r="N36" s="287"/>
      <c r="O36" s="287"/>
      <c r="P36" s="287"/>
      <c r="Q36" s="582" t="s">
        <v>245</v>
      </c>
      <c r="R36" s="582"/>
      <c r="S36" s="582"/>
      <c r="T36" s="582"/>
      <c r="U36" s="582"/>
      <c r="V36" s="582"/>
      <c r="W36" s="582"/>
      <c r="X36" s="582"/>
      <c r="Y36" s="582"/>
      <c r="Z36" s="582"/>
      <c r="AA36" s="284"/>
      <c r="AB36" s="284"/>
      <c r="AC36" s="284"/>
      <c r="AD36" s="284"/>
      <c r="AE36" s="284"/>
      <c r="AF36" s="284"/>
      <c r="AG36" s="284"/>
      <c r="AH36" s="284"/>
      <c r="AI36" s="284"/>
      <c r="AJ36" s="284"/>
      <c r="AK36" s="284"/>
      <c r="AL36" s="284"/>
      <c r="AM36" s="284"/>
      <c r="AN36" s="284"/>
      <c r="AO36" s="284"/>
    </row>
    <row r="37" spans="2:41" ht="12" customHeight="1">
      <c r="B37" s="284"/>
      <c r="C37" s="284"/>
      <c r="D37" s="285"/>
      <c r="E37" s="286"/>
      <c r="F37" s="287"/>
      <c r="G37" s="287"/>
      <c r="H37" s="287"/>
      <c r="I37" s="287"/>
      <c r="J37" s="287"/>
      <c r="K37" s="287"/>
      <c r="L37" s="287"/>
      <c r="M37" s="287"/>
      <c r="N37" s="287"/>
      <c r="O37" s="287"/>
      <c r="P37" s="287"/>
      <c r="Q37" s="582"/>
      <c r="R37" s="582"/>
      <c r="S37" s="582"/>
      <c r="T37" s="582"/>
      <c r="U37" s="582"/>
      <c r="V37" s="582"/>
      <c r="W37" s="582"/>
      <c r="X37" s="582"/>
      <c r="Y37" s="582"/>
      <c r="Z37" s="582"/>
      <c r="AA37" s="284"/>
      <c r="AB37" s="284"/>
      <c r="AC37" s="284"/>
      <c r="AD37" s="284"/>
      <c r="AE37" s="284"/>
      <c r="AF37" s="284"/>
      <c r="AG37" s="284"/>
      <c r="AH37" s="284"/>
      <c r="AI37" s="284"/>
      <c r="AJ37" s="284"/>
      <c r="AK37" s="284"/>
      <c r="AL37" s="284"/>
      <c r="AM37" s="284"/>
      <c r="AN37" s="284"/>
      <c r="AO37" s="284"/>
    </row>
    <row r="38" spans="2:41" ht="12" customHeight="1">
      <c r="B38" s="284"/>
      <c r="C38" s="284"/>
      <c r="D38" s="285"/>
      <c r="E38" s="286"/>
      <c r="F38" s="287"/>
      <c r="G38" s="287"/>
      <c r="H38" s="287"/>
      <c r="I38" s="287"/>
      <c r="J38" s="287"/>
      <c r="K38" s="287"/>
      <c r="L38" s="287"/>
      <c r="M38" s="287"/>
      <c r="N38" s="287"/>
      <c r="O38" s="287"/>
      <c r="P38" s="287"/>
      <c r="Q38" s="582"/>
      <c r="R38" s="582"/>
      <c r="S38" s="582"/>
      <c r="T38" s="582"/>
      <c r="U38" s="582"/>
      <c r="V38" s="582"/>
      <c r="W38" s="582"/>
      <c r="X38" s="582"/>
      <c r="Y38" s="582"/>
      <c r="Z38" s="582"/>
      <c r="AA38" s="284"/>
      <c r="AB38" s="284"/>
      <c r="AC38" s="284"/>
      <c r="AD38" s="284"/>
      <c r="AE38" s="284"/>
      <c r="AF38" s="284"/>
      <c r="AG38" s="284"/>
      <c r="AH38" s="284"/>
      <c r="AI38" s="284"/>
      <c r="AJ38" s="284"/>
      <c r="AK38" s="284"/>
      <c r="AL38" s="284"/>
      <c r="AM38" s="284"/>
      <c r="AN38" s="284"/>
      <c r="AO38" s="284"/>
    </row>
    <row r="39" spans="2:41" ht="12" customHeight="1">
      <c r="B39" s="284"/>
      <c r="C39" s="284"/>
      <c r="D39" s="285"/>
      <c r="E39" s="286"/>
      <c r="F39" s="287"/>
      <c r="G39" s="287"/>
      <c r="H39" s="287"/>
      <c r="I39" s="287"/>
      <c r="J39" s="287"/>
      <c r="K39" s="287"/>
      <c r="L39" s="287"/>
      <c r="M39" s="287"/>
      <c r="N39" s="287"/>
      <c r="O39" s="287"/>
      <c r="P39" s="287"/>
      <c r="Q39" s="582"/>
      <c r="R39" s="582"/>
      <c r="S39" s="582"/>
      <c r="T39" s="582"/>
      <c r="U39" s="582"/>
      <c r="V39" s="582"/>
      <c r="W39" s="582"/>
      <c r="X39" s="582"/>
      <c r="Y39" s="582"/>
      <c r="Z39" s="582"/>
      <c r="AA39" s="284"/>
      <c r="AB39" s="284"/>
      <c r="AC39" s="284"/>
      <c r="AD39" s="284"/>
      <c r="AE39" s="284"/>
      <c r="AF39" s="284"/>
      <c r="AG39" s="284"/>
      <c r="AH39" s="284"/>
      <c r="AI39" s="284"/>
      <c r="AJ39" s="284"/>
      <c r="AK39" s="284"/>
      <c r="AL39" s="284"/>
      <c r="AM39" s="284"/>
      <c r="AN39" s="284"/>
      <c r="AO39" s="284"/>
    </row>
    <row r="40" spans="2:41" ht="13.2">
      <c r="B40" s="578" t="s">
        <v>302</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8"/>
      <c r="AL40" s="578"/>
      <c r="AM40" s="578"/>
      <c r="AN40" s="578"/>
      <c r="AO40" s="578"/>
    </row>
    <row r="41" spans="2:41" ht="13.2">
      <c r="B41" s="578" t="s">
        <v>303</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8"/>
      <c r="AL41" s="578"/>
      <c r="AM41" s="578"/>
      <c r="AN41" s="578"/>
      <c r="AO41" s="578"/>
    </row>
    <row r="42" spans="2:41" ht="13.2">
      <c r="B42" s="578" t="s">
        <v>301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row>
    <row r="43" spans="2:41" ht="12" customHeight="1">
      <c r="E43" s="124"/>
      <c r="F43" s="125"/>
      <c r="G43" s="125"/>
      <c r="H43" s="125"/>
      <c r="I43" s="125"/>
      <c r="J43" s="125"/>
      <c r="K43" s="125"/>
      <c r="L43" s="125"/>
      <c r="M43" s="125"/>
      <c r="N43" s="125"/>
      <c r="O43" s="125"/>
      <c r="P43" s="125"/>
      <c r="Q43" s="125"/>
    </row>
    <row r="44" spans="2:41" ht="12" customHeight="1">
      <c r="E44" s="124"/>
      <c r="F44" s="125"/>
      <c r="G44" s="125"/>
      <c r="H44" s="125"/>
      <c r="I44" s="125"/>
      <c r="J44" s="125"/>
      <c r="K44" s="125"/>
      <c r="L44" s="125"/>
      <c r="M44" s="125"/>
      <c r="N44" s="125"/>
      <c r="O44" s="125"/>
      <c r="P44" s="125"/>
      <c r="Q44" s="125"/>
    </row>
    <row r="45" spans="2:41" ht="12" customHeight="1">
      <c r="E45" s="124"/>
      <c r="F45" s="125"/>
      <c r="G45" s="125"/>
      <c r="H45" s="125"/>
      <c r="I45" s="125"/>
      <c r="J45" s="125"/>
      <c r="K45" s="125"/>
      <c r="L45" s="125"/>
      <c r="M45" s="125"/>
      <c r="N45" s="125"/>
      <c r="O45" s="125"/>
      <c r="P45" s="125"/>
      <c r="Q45" s="125"/>
    </row>
    <row r="46" spans="2:41" ht="12" customHeight="1">
      <c r="E46" s="124"/>
      <c r="F46" s="125"/>
      <c r="G46" s="125"/>
      <c r="H46" s="125"/>
      <c r="I46" s="125"/>
      <c r="J46" s="125"/>
      <c r="K46" s="125"/>
      <c r="L46" s="125"/>
      <c r="M46" s="125"/>
      <c r="N46" s="125"/>
      <c r="O46" s="125"/>
      <c r="P46" s="125"/>
      <c r="Q46" s="125"/>
    </row>
    <row r="47" spans="2:41" ht="12" customHeight="1">
      <c r="E47" s="124"/>
      <c r="F47" s="125"/>
      <c r="G47" s="125"/>
      <c r="H47" s="125"/>
      <c r="I47" s="125"/>
      <c r="J47" s="125"/>
      <c r="K47" s="125"/>
      <c r="L47" s="125"/>
      <c r="M47" s="125"/>
      <c r="N47" s="125"/>
      <c r="O47" s="125"/>
      <c r="P47" s="125"/>
      <c r="Q47" s="125"/>
    </row>
    <row r="48" spans="2:41" ht="12" customHeight="1">
      <c r="E48" s="124"/>
      <c r="F48" s="125"/>
      <c r="G48" s="125"/>
      <c r="H48" s="125"/>
      <c r="I48" s="125"/>
      <c r="J48" s="125"/>
      <c r="K48" s="125"/>
      <c r="L48" s="125"/>
      <c r="M48" s="125"/>
      <c r="N48" s="125"/>
      <c r="O48" s="125"/>
      <c r="P48" s="125"/>
      <c r="Q48" s="125"/>
    </row>
    <row r="49" spans="5:17" ht="12" customHeight="1">
      <c r="E49" s="124"/>
      <c r="F49" s="125"/>
      <c r="G49" s="125"/>
      <c r="H49" s="125"/>
      <c r="I49" s="125"/>
      <c r="J49" s="125"/>
      <c r="K49" s="125"/>
      <c r="L49" s="125"/>
      <c r="M49" s="125"/>
      <c r="N49" s="125"/>
      <c r="O49" s="125"/>
      <c r="P49" s="125"/>
      <c r="Q49" s="125"/>
    </row>
    <row r="50" spans="5:17" ht="12" customHeight="1">
      <c r="E50" s="124"/>
      <c r="F50" s="125"/>
      <c r="G50" s="125"/>
      <c r="H50" s="125"/>
      <c r="I50" s="125"/>
      <c r="J50" s="125"/>
      <c r="K50" s="125"/>
      <c r="L50" s="125"/>
      <c r="M50" s="125"/>
      <c r="N50" s="125"/>
      <c r="O50" s="125"/>
      <c r="P50" s="125"/>
      <c r="Q50" s="125"/>
    </row>
    <row r="51" spans="5:17" ht="12" customHeight="1">
      <c r="E51" s="124"/>
      <c r="F51" s="125"/>
      <c r="G51" s="125"/>
      <c r="H51" s="125"/>
      <c r="I51" s="125"/>
      <c r="J51" s="125"/>
      <c r="K51" s="125"/>
      <c r="L51" s="125"/>
      <c r="M51" s="125"/>
      <c r="N51" s="125"/>
      <c r="O51" s="125"/>
      <c r="P51" s="125"/>
      <c r="Q51" s="125"/>
    </row>
    <row r="52" spans="5:17" ht="12" customHeight="1">
      <c r="E52" s="124"/>
      <c r="F52" s="125"/>
      <c r="G52" s="125"/>
      <c r="H52" s="125"/>
      <c r="I52" s="125"/>
      <c r="J52" s="125"/>
      <c r="K52" s="125"/>
      <c r="L52" s="125"/>
      <c r="M52" s="125"/>
      <c r="N52" s="125"/>
      <c r="O52" s="125"/>
      <c r="P52" s="125"/>
      <c r="Q52" s="125"/>
    </row>
    <row r="53" spans="5:17" ht="12" customHeight="1">
      <c r="E53" s="124"/>
      <c r="F53" s="125"/>
      <c r="G53" s="125"/>
      <c r="H53" s="125"/>
      <c r="I53" s="125"/>
      <c r="J53" s="125"/>
      <c r="K53" s="125"/>
      <c r="L53" s="125"/>
      <c r="M53" s="125"/>
      <c r="N53" s="125"/>
      <c r="O53" s="125"/>
      <c r="P53" s="125"/>
      <c r="Q53" s="125"/>
    </row>
    <row r="54" spans="5:17" ht="12" customHeight="1">
      <c r="E54" s="124"/>
      <c r="F54" s="125"/>
      <c r="G54" s="125"/>
      <c r="H54" s="125"/>
      <c r="I54" s="125"/>
      <c r="J54" s="125"/>
      <c r="K54" s="125"/>
      <c r="L54" s="125"/>
      <c r="M54" s="125"/>
      <c r="N54" s="125"/>
      <c r="O54" s="125"/>
      <c r="P54" s="125"/>
      <c r="Q54" s="125"/>
    </row>
    <row r="55" spans="5:17" ht="12" customHeight="1">
      <c r="E55" s="124"/>
      <c r="F55" s="125"/>
      <c r="G55" s="125"/>
      <c r="H55" s="125"/>
      <c r="I55" s="125"/>
      <c r="J55" s="125"/>
      <c r="K55" s="125"/>
      <c r="L55" s="125"/>
      <c r="M55" s="125"/>
      <c r="N55" s="125"/>
      <c r="O55" s="125"/>
      <c r="P55" s="125"/>
      <c r="Q55" s="125"/>
    </row>
    <row r="56" spans="5:17" ht="12" customHeight="1">
      <c r="E56" s="124"/>
      <c r="F56" s="125"/>
      <c r="G56" s="125"/>
      <c r="H56" s="125"/>
      <c r="I56" s="125"/>
      <c r="J56" s="125"/>
      <c r="K56" s="125"/>
      <c r="L56" s="125"/>
      <c r="M56" s="125"/>
      <c r="N56" s="125"/>
      <c r="O56" s="125"/>
      <c r="P56" s="125"/>
      <c r="Q56" s="125"/>
    </row>
    <row r="57" spans="5:17" ht="12" customHeight="1">
      <c r="E57" s="124"/>
      <c r="F57" s="125"/>
      <c r="G57" s="125"/>
      <c r="H57" s="125"/>
      <c r="I57" s="125"/>
      <c r="J57" s="125"/>
      <c r="K57" s="125"/>
      <c r="L57" s="125"/>
      <c r="M57" s="125"/>
      <c r="N57" s="125"/>
      <c r="O57" s="125"/>
      <c r="P57" s="125"/>
      <c r="Q57" s="125"/>
    </row>
    <row r="58" spans="5:17">
      <c r="E58" s="124"/>
      <c r="F58" s="125"/>
      <c r="G58" s="125"/>
      <c r="H58" s="125"/>
      <c r="I58" s="125"/>
      <c r="J58" s="125"/>
      <c r="K58" s="125"/>
      <c r="L58" s="125"/>
      <c r="M58" s="125"/>
      <c r="N58" s="125"/>
      <c r="O58" s="125"/>
      <c r="P58" s="125"/>
      <c r="Q58" s="125"/>
    </row>
    <row r="59" spans="5:17">
      <c r="E59" s="124"/>
      <c r="F59" s="125"/>
      <c r="G59" s="125"/>
      <c r="H59" s="125"/>
      <c r="I59" s="125"/>
      <c r="J59" s="125"/>
      <c r="K59" s="125"/>
      <c r="L59" s="125"/>
      <c r="M59" s="125"/>
      <c r="N59" s="125"/>
      <c r="O59" s="125"/>
      <c r="P59" s="125"/>
      <c r="Q59" s="125"/>
    </row>
    <row r="60" spans="5:17">
      <c r="E60" s="124"/>
      <c r="F60" s="125"/>
      <c r="G60" s="125"/>
      <c r="H60" s="125"/>
      <c r="I60" s="125"/>
      <c r="J60" s="125"/>
      <c r="K60" s="125"/>
      <c r="L60" s="125"/>
      <c r="M60" s="125"/>
      <c r="N60" s="125"/>
      <c r="O60" s="125"/>
      <c r="P60" s="125"/>
      <c r="Q60" s="125"/>
    </row>
    <row r="61" spans="5:17">
      <c r="E61" s="124"/>
      <c r="F61" s="125"/>
      <c r="G61" s="125"/>
      <c r="H61" s="125"/>
      <c r="I61" s="125"/>
      <c r="J61" s="125"/>
      <c r="K61" s="125"/>
      <c r="L61" s="125"/>
      <c r="M61" s="125"/>
      <c r="N61" s="125"/>
      <c r="O61" s="125"/>
      <c r="P61" s="125"/>
      <c r="Q61" s="125"/>
    </row>
    <row r="62" spans="5:17">
      <c r="E62" s="124"/>
      <c r="F62" s="125"/>
      <c r="G62" s="125"/>
      <c r="H62" s="125"/>
      <c r="I62" s="125"/>
      <c r="J62" s="125"/>
      <c r="K62" s="125"/>
      <c r="L62" s="125"/>
      <c r="M62" s="125"/>
      <c r="N62" s="125"/>
      <c r="O62" s="125"/>
      <c r="P62" s="125"/>
      <c r="Q62" s="125"/>
    </row>
    <row r="63" spans="5:17">
      <c r="E63" s="124"/>
      <c r="F63" s="125"/>
      <c r="G63" s="125"/>
      <c r="H63" s="125"/>
      <c r="I63" s="125"/>
      <c r="J63" s="125"/>
      <c r="K63" s="125"/>
      <c r="L63" s="125"/>
      <c r="M63" s="125"/>
      <c r="N63" s="125"/>
      <c r="O63" s="125"/>
      <c r="P63" s="125"/>
      <c r="Q63" s="125"/>
    </row>
    <row r="64" spans="5:17">
      <c r="E64" s="124"/>
      <c r="F64" s="125"/>
      <c r="G64" s="125"/>
      <c r="H64" s="125"/>
      <c r="I64" s="125"/>
      <c r="J64" s="125"/>
      <c r="K64" s="125"/>
      <c r="L64" s="125"/>
      <c r="M64" s="125"/>
      <c r="N64" s="125"/>
      <c r="O64" s="125"/>
      <c r="P64" s="125"/>
      <c r="Q64" s="125"/>
    </row>
    <row r="65" spans="5:17">
      <c r="E65" s="124"/>
      <c r="F65" s="125"/>
      <c r="G65" s="125"/>
      <c r="H65" s="125"/>
      <c r="I65" s="125"/>
      <c r="J65" s="125"/>
      <c r="K65" s="125"/>
      <c r="L65" s="125"/>
      <c r="M65" s="125"/>
      <c r="N65" s="125"/>
      <c r="O65" s="125"/>
      <c r="P65" s="125"/>
      <c r="Q65" s="125"/>
    </row>
    <row r="66" spans="5:17">
      <c r="E66" s="124"/>
      <c r="F66" s="125"/>
      <c r="G66" s="125"/>
      <c r="H66" s="125"/>
      <c r="I66" s="125"/>
      <c r="J66" s="125"/>
      <c r="K66" s="125"/>
      <c r="L66" s="125"/>
      <c r="M66" s="125"/>
      <c r="N66" s="125"/>
      <c r="O66" s="125"/>
      <c r="P66" s="125"/>
      <c r="Q66" s="125"/>
    </row>
    <row r="67" spans="5:17">
      <c r="E67" s="124"/>
      <c r="F67" s="125"/>
      <c r="G67" s="125"/>
      <c r="H67" s="125"/>
      <c r="I67" s="125"/>
      <c r="J67" s="125"/>
      <c r="K67" s="125"/>
      <c r="L67" s="125"/>
      <c r="M67" s="125"/>
      <c r="N67" s="125"/>
      <c r="O67" s="125"/>
      <c r="P67" s="125"/>
      <c r="Q67" s="125"/>
    </row>
    <row r="68" spans="5:17">
      <c r="E68" s="124"/>
      <c r="F68" s="125"/>
      <c r="G68" s="125"/>
      <c r="H68" s="125"/>
      <c r="I68" s="125"/>
      <c r="J68" s="125"/>
      <c r="K68" s="125"/>
      <c r="L68" s="125"/>
      <c r="M68" s="125"/>
      <c r="N68" s="125"/>
      <c r="O68" s="125"/>
      <c r="P68" s="125"/>
      <c r="Q68" s="125"/>
    </row>
    <row r="69" spans="5:17">
      <c r="E69" s="124"/>
      <c r="F69" s="125"/>
      <c r="G69" s="125"/>
      <c r="H69" s="125"/>
      <c r="I69" s="125"/>
      <c r="J69" s="125"/>
      <c r="K69" s="125"/>
      <c r="L69" s="125"/>
      <c r="M69" s="125"/>
      <c r="N69" s="125"/>
      <c r="O69" s="125"/>
      <c r="P69" s="125"/>
      <c r="Q69" s="125"/>
    </row>
    <row r="70" spans="5:17">
      <c r="E70" s="124"/>
      <c r="F70" s="125"/>
      <c r="G70" s="125"/>
      <c r="H70" s="125"/>
      <c r="I70" s="125"/>
      <c r="J70" s="125"/>
      <c r="K70" s="125"/>
      <c r="L70" s="125"/>
      <c r="M70" s="125"/>
      <c r="N70" s="125"/>
      <c r="O70" s="125"/>
      <c r="P70" s="125"/>
      <c r="Q70" s="125"/>
    </row>
    <row r="71" spans="5:17">
      <c r="E71" s="124"/>
      <c r="F71" s="125"/>
      <c r="G71" s="125"/>
      <c r="H71" s="125"/>
      <c r="I71" s="125"/>
      <c r="J71" s="125"/>
      <c r="K71" s="125"/>
      <c r="L71" s="125"/>
      <c r="M71" s="125"/>
      <c r="N71" s="125"/>
      <c r="O71" s="125"/>
      <c r="P71" s="125"/>
      <c r="Q71" s="125"/>
    </row>
    <row r="72" spans="5:17">
      <c r="E72" s="124"/>
      <c r="F72" s="125"/>
      <c r="G72" s="125"/>
      <c r="H72" s="125"/>
      <c r="I72" s="125"/>
      <c r="J72" s="125"/>
      <c r="K72" s="125"/>
      <c r="L72" s="125"/>
      <c r="M72" s="125"/>
      <c r="N72" s="125"/>
      <c r="O72" s="125"/>
      <c r="P72" s="125"/>
      <c r="Q72" s="125"/>
    </row>
    <row r="73" spans="5:17">
      <c r="E73" s="124"/>
      <c r="F73" s="125"/>
      <c r="G73" s="125"/>
      <c r="H73" s="125"/>
      <c r="I73" s="125"/>
      <c r="J73" s="125"/>
      <c r="K73" s="125"/>
      <c r="L73" s="125"/>
      <c r="M73" s="125"/>
      <c r="N73" s="125"/>
      <c r="O73" s="125"/>
      <c r="P73" s="125"/>
      <c r="Q73" s="125"/>
    </row>
    <row r="74" spans="5:17">
      <c r="E74" s="124"/>
      <c r="F74" s="125"/>
      <c r="G74" s="125"/>
      <c r="H74" s="125"/>
      <c r="I74" s="125"/>
      <c r="J74" s="125"/>
      <c r="K74" s="125"/>
      <c r="L74" s="125"/>
      <c r="M74" s="125"/>
      <c r="N74" s="125"/>
      <c r="O74" s="125"/>
      <c r="P74" s="125"/>
      <c r="Q74" s="125"/>
    </row>
    <row r="75" spans="5:17">
      <c r="E75" s="124"/>
      <c r="F75" s="125"/>
      <c r="G75" s="125"/>
      <c r="H75" s="125"/>
      <c r="I75" s="125"/>
      <c r="J75" s="125"/>
      <c r="K75" s="125"/>
      <c r="L75" s="125"/>
      <c r="M75" s="125"/>
      <c r="N75" s="125"/>
      <c r="O75" s="125"/>
      <c r="P75" s="125"/>
      <c r="Q75" s="125"/>
    </row>
    <row r="76" spans="5:17">
      <c r="E76" s="124"/>
      <c r="F76" s="125"/>
      <c r="G76" s="125"/>
      <c r="H76" s="125"/>
      <c r="I76" s="125"/>
      <c r="J76" s="125"/>
      <c r="K76" s="125"/>
      <c r="L76" s="125"/>
      <c r="M76" s="125"/>
      <c r="N76" s="125"/>
      <c r="O76" s="125"/>
      <c r="P76" s="125"/>
      <c r="Q76" s="125"/>
    </row>
    <row r="77" spans="5:17">
      <c r="E77" s="124"/>
      <c r="F77" s="125"/>
      <c r="G77" s="125"/>
      <c r="H77" s="125"/>
      <c r="I77" s="125"/>
      <c r="J77" s="125"/>
      <c r="K77" s="125"/>
      <c r="L77" s="125"/>
      <c r="M77" s="125"/>
      <c r="N77" s="125"/>
      <c r="O77" s="125"/>
      <c r="P77" s="125"/>
      <c r="Q77" s="125"/>
    </row>
    <row r="78" spans="5:17">
      <c r="E78" s="124"/>
      <c r="F78" s="125"/>
      <c r="G78" s="125"/>
      <c r="H78" s="125"/>
      <c r="I78" s="125"/>
      <c r="J78" s="125"/>
      <c r="K78" s="125"/>
      <c r="L78" s="125"/>
      <c r="M78" s="125"/>
      <c r="N78" s="125"/>
      <c r="O78" s="125"/>
      <c r="P78" s="125"/>
      <c r="Q78" s="125"/>
    </row>
    <row r="79" spans="5:17">
      <c r="E79" s="124"/>
      <c r="F79" s="125"/>
      <c r="G79" s="125"/>
      <c r="H79" s="125"/>
      <c r="I79" s="125"/>
      <c r="J79" s="125"/>
      <c r="K79" s="125"/>
      <c r="L79" s="125"/>
      <c r="M79" s="125"/>
      <c r="N79" s="125"/>
      <c r="O79" s="125"/>
      <c r="P79" s="125"/>
      <c r="Q79" s="125"/>
    </row>
    <row r="80" spans="5:17">
      <c r="E80" s="124"/>
      <c r="F80" s="125"/>
      <c r="G80" s="125"/>
      <c r="H80" s="125"/>
      <c r="I80" s="125"/>
      <c r="J80" s="125"/>
      <c r="K80" s="125"/>
      <c r="L80" s="125"/>
      <c r="M80" s="125"/>
      <c r="N80" s="125"/>
      <c r="O80" s="125"/>
      <c r="P80" s="125"/>
      <c r="Q80" s="125"/>
    </row>
    <row r="81" spans="5:17">
      <c r="E81" s="124"/>
      <c r="F81" s="125"/>
      <c r="G81" s="125"/>
      <c r="H81" s="125"/>
      <c r="I81" s="125"/>
      <c r="J81" s="125"/>
      <c r="K81" s="125"/>
      <c r="L81" s="125"/>
      <c r="M81" s="125"/>
      <c r="N81" s="125"/>
      <c r="O81" s="125"/>
      <c r="P81" s="125"/>
      <c r="Q81" s="125"/>
    </row>
  </sheetData>
  <mergeCells count="16">
    <mergeCell ref="B12:AO12"/>
    <mergeCell ref="B27:AO27"/>
    <mergeCell ref="B26:AO26"/>
    <mergeCell ref="B15:AO15"/>
    <mergeCell ref="B19:AO19"/>
    <mergeCell ref="B21:AO21"/>
    <mergeCell ref="B22:AO22"/>
    <mergeCell ref="B40:AO40"/>
    <mergeCell ref="B41:AO41"/>
    <mergeCell ref="B13:AO13"/>
    <mergeCell ref="B14:AO14"/>
    <mergeCell ref="B42:AO42"/>
    <mergeCell ref="B34:AO34"/>
    <mergeCell ref="B32:AO32"/>
    <mergeCell ref="Q36:Z39"/>
    <mergeCell ref="B28:AO28"/>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CE121"/>
  <sheetViews>
    <sheetView showGridLines="0" zoomScale="110" zoomScaleNormal="110" workbookViewId="0">
      <selection activeCell="AL7" sqref="AL7"/>
    </sheetView>
  </sheetViews>
  <sheetFormatPr defaultColWidth="3.7109375" defaultRowHeight="10.199999999999999"/>
  <cols>
    <col min="1" max="1" width="2.7109375" customWidth="1"/>
    <col min="5" max="5" width="5.85546875" customWidth="1"/>
    <col min="10" max="10" width="5.140625" customWidth="1"/>
    <col min="11" max="11" width="8" bestFit="1" customWidth="1"/>
    <col min="12" max="12" width="4" bestFit="1" customWidth="1"/>
    <col min="13" max="13" width="3.140625" customWidth="1"/>
    <col min="14" max="14" width="6" customWidth="1"/>
    <col min="28" max="28" width="5.28515625" customWidth="1"/>
    <col min="30" max="30" width="4.42578125" customWidth="1"/>
    <col min="37" max="37" width="7.140625" customWidth="1"/>
    <col min="38" max="38" width="6.42578125" style="240" customWidth="1"/>
    <col min="39" max="39" width="7.7109375" style="240" customWidth="1"/>
    <col min="40" max="40" width="8.28515625" style="240" customWidth="1"/>
    <col min="41" max="41" width="6.85546875" style="240" customWidth="1"/>
    <col min="42" max="42" width="7.42578125" style="240" customWidth="1"/>
    <col min="43" max="43" width="6.5703125" style="240" customWidth="1"/>
    <col min="44" max="44" width="8.42578125" style="240" customWidth="1"/>
    <col min="45" max="45" width="6.85546875" style="240" customWidth="1"/>
    <col min="46" max="46" width="4.7109375" style="240" bestFit="1" customWidth="1"/>
    <col min="47" max="47" width="3.7109375" style="240"/>
    <col min="48" max="48" width="4.7109375" style="240" bestFit="1" customWidth="1"/>
    <col min="49" max="65" width="3.7109375" style="240"/>
  </cols>
  <sheetData>
    <row r="2" spans="2:83" ht="16.5" customHeight="1">
      <c r="B2" s="172" t="s">
        <v>88</v>
      </c>
      <c r="C2" s="18"/>
      <c r="D2" s="18"/>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4" spans="2:83" ht="2.25" customHeight="1"/>
    <row r="5" spans="2:83" ht="8.25" customHeight="1" thickBot="1">
      <c r="B5" s="97"/>
      <c r="C5" s="98"/>
      <c r="D5" s="98"/>
      <c r="E5" s="98"/>
      <c r="F5" s="99"/>
      <c r="G5" s="100"/>
      <c r="H5" s="98"/>
      <c r="I5" s="98"/>
      <c r="J5" s="98"/>
      <c r="K5" s="98"/>
      <c r="L5" s="98"/>
      <c r="M5" s="98"/>
      <c r="N5" s="98"/>
      <c r="O5" s="98"/>
      <c r="P5" s="98"/>
      <c r="Q5" s="98"/>
      <c r="R5" s="98"/>
      <c r="S5" s="98"/>
      <c r="T5" s="98"/>
      <c r="U5" s="98"/>
      <c r="V5" s="98"/>
      <c r="W5" s="98"/>
      <c r="X5" s="98"/>
      <c r="Y5" s="98"/>
      <c r="Z5" s="98"/>
      <c r="AA5" s="98"/>
      <c r="AB5" s="98"/>
      <c r="AC5" s="98"/>
      <c r="AD5" s="98"/>
      <c r="AE5" s="98"/>
      <c r="AF5" s="98"/>
      <c r="AG5" s="101"/>
      <c r="AK5" s="17"/>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17"/>
      <c r="BO5" s="17"/>
      <c r="BP5" s="17"/>
      <c r="BQ5" s="17"/>
      <c r="BR5" s="17"/>
      <c r="BS5" s="17"/>
      <c r="BT5" s="17"/>
      <c r="BU5" s="17"/>
      <c r="BV5" s="17"/>
      <c r="BW5" s="17"/>
      <c r="BX5" s="17"/>
      <c r="BY5" s="17"/>
      <c r="BZ5" s="17"/>
      <c r="CA5" s="17"/>
      <c r="CB5" s="17"/>
      <c r="CC5" s="17"/>
      <c r="CD5" s="17"/>
      <c r="CE5" s="17"/>
    </row>
    <row r="6" spans="2:83" ht="15" customHeight="1" thickTop="1" thickBot="1">
      <c r="B6" s="102"/>
      <c r="C6" s="17"/>
      <c r="D6" s="17"/>
      <c r="E6" s="17"/>
      <c r="F6" s="62" t="s">
        <v>71</v>
      </c>
      <c r="G6" s="37"/>
      <c r="H6" s="37"/>
      <c r="I6" s="39"/>
      <c r="J6" s="40" t="s">
        <v>105</v>
      </c>
      <c r="K6" s="565" t="s">
        <v>397</v>
      </c>
      <c r="L6" s="566"/>
      <c r="M6" s="567"/>
      <c r="N6" s="494" t="s">
        <v>399</v>
      </c>
      <c r="O6" s="41"/>
      <c r="P6" s="41"/>
      <c r="Q6" s="41"/>
      <c r="R6" s="41"/>
      <c r="S6" s="41"/>
      <c r="T6" s="41"/>
      <c r="U6" s="41"/>
      <c r="V6" s="41"/>
      <c r="W6" s="41"/>
      <c r="X6" s="41"/>
      <c r="Y6" s="41"/>
      <c r="Z6" s="41"/>
      <c r="AA6" s="41"/>
      <c r="AB6" s="42"/>
      <c r="AC6" s="43"/>
      <c r="AD6" s="44" t="s">
        <v>84</v>
      </c>
      <c r="AE6" s="754">
        <v>2012</v>
      </c>
      <c r="AF6" s="755"/>
      <c r="AG6" s="103"/>
      <c r="AJ6" s="556"/>
      <c r="AK6" s="17"/>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17"/>
      <c r="BO6" s="17"/>
      <c r="BP6" s="17"/>
      <c r="BQ6" s="17"/>
      <c r="BR6" s="17"/>
      <c r="BS6" s="17"/>
      <c r="BT6" s="17"/>
      <c r="BU6" s="17"/>
      <c r="BV6" s="17"/>
      <c r="BW6" s="17"/>
      <c r="BX6" s="17"/>
      <c r="BY6" s="17"/>
      <c r="BZ6" s="17"/>
      <c r="CA6" s="17"/>
      <c r="CB6" s="17"/>
      <c r="CC6" s="17"/>
      <c r="CD6" s="17"/>
      <c r="CE6" s="17"/>
    </row>
    <row r="7" spans="2:83" ht="15" customHeight="1" thickTop="1">
      <c r="B7" s="102"/>
      <c r="C7" s="17"/>
      <c r="D7" s="17"/>
      <c r="E7" s="17"/>
      <c r="F7" s="62" t="s">
        <v>140</v>
      </c>
      <c r="G7" s="37"/>
      <c r="H7" s="37"/>
      <c r="I7" s="39"/>
      <c r="J7" s="756" t="s">
        <v>398</v>
      </c>
      <c r="K7" s="757"/>
      <c r="L7" s="757"/>
      <c r="M7" s="757"/>
      <c r="N7" s="757"/>
      <c r="O7" s="757"/>
      <c r="P7" s="757"/>
      <c r="Q7" s="757"/>
      <c r="R7" s="757"/>
      <c r="S7" s="757"/>
      <c r="T7" s="757"/>
      <c r="U7" s="757"/>
      <c r="V7" s="757"/>
      <c r="W7" s="757"/>
      <c r="X7" s="757"/>
      <c r="Y7" s="757"/>
      <c r="Z7" s="757"/>
      <c r="AA7" s="757"/>
      <c r="AB7" s="757"/>
      <c r="AC7" s="757"/>
      <c r="AD7" s="757"/>
      <c r="AE7" s="757"/>
      <c r="AF7" s="758"/>
      <c r="AG7" s="103"/>
      <c r="AK7" s="17"/>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17"/>
      <c r="BO7" s="17"/>
      <c r="BP7" s="17"/>
      <c r="BQ7" s="17"/>
      <c r="BR7" s="17"/>
      <c r="BS7" s="17"/>
      <c r="BT7" s="17"/>
      <c r="BU7" s="17"/>
      <c r="BV7" s="17"/>
      <c r="BW7" s="17"/>
      <c r="BX7" s="17"/>
      <c r="BY7" s="17"/>
      <c r="BZ7" s="17"/>
      <c r="CA7" s="17"/>
      <c r="CB7" s="17"/>
      <c r="CC7" s="17"/>
      <c r="CD7" s="17"/>
      <c r="CE7" s="17"/>
    </row>
    <row r="8" spans="2:83" ht="4.5" customHeight="1">
      <c r="B8" s="102"/>
      <c r="C8" s="37"/>
      <c r="D8" s="37"/>
      <c r="E8" s="37"/>
      <c r="F8" s="37"/>
      <c r="G8" s="37"/>
      <c r="H8" s="37"/>
      <c r="I8" s="37"/>
      <c r="J8" s="17"/>
      <c r="K8" s="17"/>
      <c r="L8" s="17"/>
      <c r="M8" s="17"/>
      <c r="N8" s="17"/>
      <c r="O8" s="17"/>
      <c r="P8" s="17"/>
      <c r="Q8" s="17"/>
      <c r="R8" s="17"/>
      <c r="S8" s="17"/>
      <c r="T8" s="17"/>
      <c r="U8" s="17"/>
      <c r="V8" s="17"/>
      <c r="W8" s="17"/>
      <c r="X8" s="17"/>
      <c r="Y8" s="17"/>
      <c r="Z8" s="17"/>
      <c r="AA8" s="17"/>
      <c r="AB8" s="17"/>
      <c r="AC8" s="17"/>
      <c r="AD8" s="17"/>
      <c r="AE8" s="37"/>
      <c r="AF8" s="17"/>
      <c r="AG8" s="103"/>
      <c r="AK8" s="17"/>
      <c r="AL8" s="251"/>
      <c r="AM8" s="251"/>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17"/>
      <c r="BO8" s="17"/>
      <c r="BP8" s="17"/>
      <c r="BQ8" s="17"/>
      <c r="BR8" s="17"/>
      <c r="BS8" s="17"/>
      <c r="BT8" s="17"/>
      <c r="BU8" s="17"/>
      <c r="BV8" s="17"/>
      <c r="BW8" s="17"/>
      <c r="BX8" s="17"/>
      <c r="BY8" s="17"/>
      <c r="BZ8" s="17"/>
      <c r="CA8" s="17"/>
      <c r="CB8" s="17"/>
      <c r="CC8" s="17"/>
      <c r="CD8" s="17"/>
      <c r="CE8" s="17"/>
    </row>
    <row r="9" spans="2:83" ht="15" customHeight="1">
      <c r="B9" s="102"/>
      <c r="C9" s="17"/>
      <c r="D9" s="45" t="s">
        <v>141</v>
      </c>
      <c r="E9" s="37"/>
      <c r="F9" s="37"/>
      <c r="G9" s="46"/>
      <c r="H9" s="46"/>
      <c r="I9" s="47"/>
      <c r="J9" s="759"/>
      <c r="K9" s="760"/>
      <c r="L9" s="760"/>
      <c r="M9" s="760"/>
      <c r="N9" s="760"/>
      <c r="O9" s="760"/>
      <c r="P9" s="760"/>
      <c r="Q9" s="760"/>
      <c r="R9" s="760"/>
      <c r="S9" s="760"/>
      <c r="T9" s="760"/>
      <c r="U9" s="760"/>
      <c r="V9" s="760"/>
      <c r="W9" s="760"/>
      <c r="X9" s="760"/>
      <c r="Y9" s="760"/>
      <c r="Z9" s="760"/>
      <c r="AA9" s="760"/>
      <c r="AB9" s="760"/>
      <c r="AC9" s="760"/>
      <c r="AD9" s="760"/>
      <c r="AE9" s="760"/>
      <c r="AF9" s="761"/>
      <c r="AG9" s="103"/>
      <c r="AK9" s="17"/>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17"/>
      <c r="BO9" s="17"/>
      <c r="BP9" s="17"/>
      <c r="BQ9" s="17"/>
      <c r="BR9" s="17"/>
      <c r="BS9" s="17"/>
      <c r="BT9" s="17"/>
      <c r="BU9" s="17"/>
      <c r="BV9" s="17"/>
      <c r="BW9" s="17"/>
      <c r="BX9" s="17"/>
      <c r="BY9" s="17"/>
      <c r="BZ9" s="17"/>
      <c r="CA9" s="17"/>
      <c r="CB9" s="17"/>
      <c r="CC9" s="17"/>
      <c r="CD9" s="17"/>
      <c r="CE9" s="17"/>
    </row>
    <row r="10" spans="2:83" ht="4.5" customHeight="1">
      <c r="B10" s="102"/>
      <c r="C10" s="17"/>
      <c r="D10" s="17"/>
      <c r="E10" s="37"/>
      <c r="F10" s="37"/>
      <c r="G10" s="37"/>
      <c r="H10" s="37"/>
      <c r="I10" s="37"/>
      <c r="J10" s="37"/>
      <c r="K10" s="17"/>
      <c r="L10" s="17"/>
      <c r="M10" s="17"/>
      <c r="N10" s="17"/>
      <c r="O10" s="17"/>
      <c r="P10" s="17"/>
      <c r="Q10" s="17"/>
      <c r="R10" s="17"/>
      <c r="S10" s="17"/>
      <c r="T10" s="17"/>
      <c r="U10" s="17"/>
      <c r="V10" s="17"/>
      <c r="W10" s="17"/>
      <c r="X10" s="17"/>
      <c r="Y10" s="17"/>
      <c r="Z10" s="17"/>
      <c r="AA10" s="17"/>
      <c r="AB10" s="17"/>
      <c r="AC10" s="17"/>
      <c r="AD10" s="17"/>
      <c r="AE10" s="17"/>
      <c r="AF10" s="17"/>
      <c r="AG10" s="103"/>
      <c r="AK10" s="17"/>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17"/>
      <c r="BO10" s="17"/>
      <c r="BP10" s="17"/>
      <c r="BQ10" s="17"/>
      <c r="BR10" s="17"/>
      <c r="BS10" s="17"/>
      <c r="BT10" s="17"/>
      <c r="BU10" s="17"/>
      <c r="BV10" s="17"/>
      <c r="BW10" s="17"/>
      <c r="BX10" s="17"/>
      <c r="BY10" s="17"/>
      <c r="BZ10" s="17"/>
      <c r="CA10" s="17"/>
      <c r="CB10" s="17"/>
      <c r="CC10" s="17"/>
      <c r="CD10" s="17"/>
      <c r="CE10" s="17"/>
    </row>
    <row r="11" spans="2:83">
      <c r="B11" s="102"/>
      <c r="C11" s="17"/>
      <c r="D11" s="37"/>
      <c r="E11" s="17"/>
      <c r="F11" s="17"/>
      <c r="G11" s="17"/>
      <c r="H11" s="17"/>
      <c r="I11" s="17"/>
      <c r="J11" s="17"/>
      <c r="K11" s="782">
        <v>1</v>
      </c>
      <c r="L11" s="782"/>
      <c r="M11" s="782">
        <v>2</v>
      </c>
      <c r="N11" s="782"/>
      <c r="O11" s="782">
        <v>3</v>
      </c>
      <c r="P11" s="782"/>
      <c r="Q11" s="782">
        <v>4</v>
      </c>
      <c r="R11" s="782"/>
      <c r="S11" s="782">
        <v>5</v>
      </c>
      <c r="T11" s="782"/>
      <c r="U11" s="782">
        <v>6</v>
      </c>
      <c r="V11" s="782"/>
      <c r="W11" s="782">
        <v>7</v>
      </c>
      <c r="X11" s="782"/>
      <c r="Y11" s="782">
        <v>8</v>
      </c>
      <c r="Z11" s="782"/>
      <c r="AA11" s="782">
        <v>9</v>
      </c>
      <c r="AB11" s="782"/>
      <c r="AC11" s="782">
        <v>10</v>
      </c>
      <c r="AD11" s="782"/>
      <c r="AE11" s="17"/>
      <c r="AF11" s="17"/>
      <c r="AG11" s="103"/>
      <c r="AK11" s="17"/>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17"/>
      <c r="BO11" s="17"/>
      <c r="BP11" s="17"/>
      <c r="BQ11" s="17"/>
      <c r="BR11" s="17"/>
      <c r="BS11" s="17"/>
      <c r="BT11" s="17"/>
      <c r="BU11" s="17"/>
      <c r="BV11" s="17"/>
      <c r="BW11" s="17"/>
      <c r="BX11" s="17"/>
      <c r="BY11" s="17"/>
      <c r="BZ11" s="17"/>
      <c r="CA11" s="17"/>
      <c r="CB11" s="17"/>
      <c r="CC11" s="17"/>
      <c r="CD11" s="17"/>
      <c r="CE11" s="17"/>
    </row>
    <row r="12" spans="2:83" ht="32.25" customHeight="1">
      <c r="B12" s="102"/>
      <c r="C12" s="37"/>
      <c r="D12" s="37" t="s">
        <v>142</v>
      </c>
      <c r="E12" s="37"/>
      <c r="F12" s="37"/>
      <c r="G12" s="37"/>
      <c r="H12" s="37"/>
      <c r="I12" s="37"/>
      <c r="J12" s="37"/>
      <c r="K12" s="762" t="s">
        <v>236</v>
      </c>
      <c r="L12" s="763"/>
      <c r="M12" s="762" t="s">
        <v>237</v>
      </c>
      <c r="N12" s="763"/>
      <c r="O12" s="762" t="s">
        <v>238</v>
      </c>
      <c r="P12" s="763"/>
      <c r="Q12" s="762" t="s">
        <v>239</v>
      </c>
      <c r="R12" s="763"/>
      <c r="S12" s="762" t="s">
        <v>240</v>
      </c>
      <c r="T12" s="763"/>
      <c r="U12" s="762" t="s">
        <v>241</v>
      </c>
      <c r="V12" s="763"/>
      <c r="W12" s="762"/>
      <c r="X12" s="763"/>
      <c r="Y12" s="762"/>
      <c r="Z12" s="763"/>
      <c r="AA12" s="762"/>
      <c r="AB12" s="763"/>
      <c r="AC12" s="762"/>
      <c r="AD12" s="763"/>
      <c r="AE12" s="37"/>
      <c r="AF12" s="17"/>
      <c r="AG12" s="103"/>
      <c r="AJ12" s="558"/>
      <c r="AK12" s="17"/>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17"/>
      <c r="BO12" s="17"/>
      <c r="BP12" s="17"/>
      <c r="BQ12" s="17"/>
      <c r="BR12" s="17"/>
      <c r="BS12" s="17"/>
      <c r="BT12" s="17"/>
      <c r="BU12" s="17"/>
      <c r="BV12" s="17"/>
      <c r="BW12" s="17"/>
      <c r="BX12" s="17"/>
      <c r="BY12" s="17"/>
      <c r="BZ12" s="17"/>
      <c r="CA12" s="17"/>
      <c r="CB12" s="17"/>
      <c r="CC12" s="17"/>
      <c r="CD12" s="17"/>
      <c r="CE12" s="17"/>
    </row>
    <row r="13" spans="2:83" ht="24" customHeight="1">
      <c r="B13" s="102"/>
      <c r="C13" s="37"/>
      <c r="D13" s="37"/>
      <c r="E13" s="37" t="s">
        <v>143</v>
      </c>
      <c r="F13" s="37"/>
      <c r="G13" s="37"/>
      <c r="H13" s="37"/>
      <c r="I13" s="37"/>
      <c r="J13" s="37"/>
      <c r="K13" s="762" t="s">
        <v>360</v>
      </c>
      <c r="L13" s="763"/>
      <c r="M13" s="762" t="s">
        <v>360</v>
      </c>
      <c r="N13" s="763"/>
      <c r="O13" s="762" t="s">
        <v>360</v>
      </c>
      <c r="P13" s="763"/>
      <c r="Q13" s="762" t="s">
        <v>363</v>
      </c>
      <c r="R13" s="763"/>
      <c r="S13" s="762" t="s">
        <v>363</v>
      </c>
      <c r="T13" s="763"/>
      <c r="U13" s="762" t="s">
        <v>363</v>
      </c>
      <c r="V13" s="763"/>
      <c r="W13" s="762"/>
      <c r="X13" s="763"/>
      <c r="Y13" s="762"/>
      <c r="Z13" s="763"/>
      <c r="AA13" s="762"/>
      <c r="AB13" s="763"/>
      <c r="AC13" s="762"/>
      <c r="AD13" s="763"/>
      <c r="AE13" s="37"/>
      <c r="AF13" s="17"/>
      <c r="AG13" s="103"/>
      <c r="AK13" s="17"/>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17"/>
      <c r="BO13" s="17"/>
      <c r="BP13" s="17"/>
      <c r="BQ13" s="17"/>
      <c r="BR13" s="17"/>
      <c r="BS13" s="17"/>
      <c r="BT13" s="17"/>
      <c r="BU13" s="17"/>
      <c r="BV13" s="17"/>
      <c r="BW13" s="17"/>
      <c r="BX13" s="17"/>
      <c r="BY13" s="17"/>
      <c r="BZ13" s="17"/>
      <c r="CA13" s="17"/>
      <c r="CB13" s="17"/>
      <c r="CC13" s="17"/>
      <c r="CD13" s="17"/>
      <c r="CE13" s="17"/>
    </row>
    <row r="14" spans="2:83" ht="21" customHeight="1">
      <c r="B14" s="102"/>
      <c r="C14" s="37"/>
      <c r="D14" s="37"/>
      <c r="E14" s="37" t="s">
        <v>144</v>
      </c>
      <c r="F14" s="37"/>
      <c r="G14" s="37"/>
      <c r="H14" s="37"/>
      <c r="I14" s="37"/>
      <c r="J14" s="37"/>
      <c r="K14" s="752" t="s">
        <v>361</v>
      </c>
      <c r="L14" s="753"/>
      <c r="M14" s="752" t="s">
        <v>362</v>
      </c>
      <c r="N14" s="753"/>
      <c r="O14" s="752" t="s">
        <v>324</v>
      </c>
      <c r="P14" s="753"/>
      <c r="Q14" s="752" t="s">
        <v>361</v>
      </c>
      <c r="R14" s="753"/>
      <c r="S14" s="752" t="s">
        <v>362</v>
      </c>
      <c r="T14" s="753"/>
      <c r="U14" s="752" t="s">
        <v>324</v>
      </c>
      <c r="V14" s="753"/>
      <c r="W14" s="752"/>
      <c r="X14" s="753"/>
      <c r="Y14" s="752"/>
      <c r="Z14" s="753"/>
      <c r="AA14" s="752"/>
      <c r="AB14" s="753"/>
      <c r="AC14" s="752"/>
      <c r="AD14" s="753"/>
      <c r="AE14" s="37"/>
      <c r="AF14" s="17"/>
      <c r="AG14" s="103"/>
      <c r="AK14" s="17"/>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17"/>
      <c r="BO14" s="17"/>
      <c r="BP14" s="17"/>
      <c r="BQ14" s="17"/>
      <c r="BR14" s="17"/>
      <c r="BS14" s="17"/>
      <c r="BT14" s="17"/>
      <c r="BU14" s="17"/>
      <c r="BV14" s="17"/>
      <c r="BW14" s="17"/>
      <c r="BX14" s="17"/>
      <c r="BY14" s="17"/>
      <c r="BZ14" s="17"/>
      <c r="CA14" s="17"/>
      <c r="CB14" s="17"/>
      <c r="CC14" s="17"/>
      <c r="CD14" s="17"/>
      <c r="CE14" s="17"/>
    </row>
    <row r="15" spans="2:83" ht="6.75" customHeight="1">
      <c r="B15" s="102"/>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03"/>
      <c r="AK15" s="17"/>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17"/>
      <c r="BO15" s="17"/>
      <c r="BP15" s="17"/>
      <c r="BQ15" s="17"/>
      <c r="BR15" s="17"/>
      <c r="BS15" s="17"/>
      <c r="BT15" s="17"/>
      <c r="BU15" s="17"/>
      <c r="BV15" s="17"/>
      <c r="BW15" s="17"/>
      <c r="BX15" s="17"/>
      <c r="BY15" s="17"/>
      <c r="BZ15" s="17"/>
      <c r="CA15" s="17"/>
      <c r="CB15" s="17"/>
      <c r="CC15" s="17"/>
      <c r="CD15" s="17"/>
      <c r="CE15" s="17"/>
    </row>
    <row r="16" spans="2:83" ht="15" customHeight="1">
      <c r="B16" s="102"/>
      <c r="C16" s="63" t="s">
        <v>145</v>
      </c>
      <c r="D16" s="17"/>
      <c r="E16" s="17"/>
      <c r="F16" s="17"/>
      <c r="G16" s="17"/>
      <c r="H16" s="17"/>
      <c r="I16" s="781" t="s">
        <v>115</v>
      </c>
      <c r="J16" s="779"/>
      <c r="K16" s="17"/>
      <c r="L16" s="17"/>
      <c r="M16" s="17"/>
      <c r="N16" s="17"/>
      <c r="O16" s="17"/>
      <c r="P16" s="17"/>
      <c r="Q16" s="17"/>
      <c r="R16" s="17"/>
      <c r="S16" s="17"/>
      <c r="T16" s="17"/>
      <c r="U16" s="17"/>
      <c r="V16" s="17"/>
      <c r="W16" s="17"/>
      <c r="X16" s="17"/>
      <c r="Y16" s="17"/>
      <c r="Z16" s="17"/>
      <c r="AA16" s="17"/>
      <c r="AB16" s="17"/>
      <c r="AC16" s="17"/>
      <c r="AD16" s="64"/>
      <c r="AE16" s="17"/>
      <c r="AF16" s="17"/>
      <c r="AG16" s="103"/>
      <c r="AK16" s="17"/>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17"/>
      <c r="BO16" s="17"/>
      <c r="BP16" s="17"/>
      <c r="BQ16" s="17"/>
      <c r="BR16" s="17"/>
      <c r="BS16" s="17"/>
      <c r="BT16" s="17"/>
      <c r="BU16" s="17"/>
      <c r="BV16" s="17"/>
      <c r="BW16" s="17"/>
      <c r="BX16" s="17"/>
      <c r="BY16" s="17"/>
      <c r="BZ16" s="17"/>
      <c r="CA16" s="17"/>
      <c r="CB16" s="17"/>
      <c r="CC16" s="17"/>
      <c r="CD16" s="17"/>
      <c r="CE16" s="17"/>
    </row>
    <row r="17" spans="2:83" ht="12" customHeight="1">
      <c r="B17" s="102"/>
      <c r="C17" s="37"/>
      <c r="D17" s="65" t="s">
        <v>125</v>
      </c>
      <c r="E17" s="37"/>
      <c r="F17" s="37"/>
      <c r="G17" s="37"/>
      <c r="H17" s="37"/>
      <c r="I17" s="747">
        <v>948820.90012178023</v>
      </c>
      <c r="J17" s="748">
        <v>0</v>
      </c>
      <c r="K17" s="749">
        <v>432083.41736694676</v>
      </c>
      <c r="L17" s="750">
        <v>0</v>
      </c>
      <c r="M17" s="751">
        <v>409918.65389876883</v>
      </c>
      <c r="N17" s="750">
        <v>0</v>
      </c>
      <c r="O17" s="751">
        <v>232.12088505126823</v>
      </c>
      <c r="P17" s="750">
        <v>0</v>
      </c>
      <c r="Q17" s="751">
        <v>31000.733037711419</v>
      </c>
      <c r="R17" s="750">
        <v>0</v>
      </c>
      <c r="S17" s="751">
        <v>75437.056014382833</v>
      </c>
      <c r="T17" s="750">
        <v>0</v>
      </c>
      <c r="U17" s="751">
        <v>148.91891891891893</v>
      </c>
      <c r="V17" s="750">
        <v>0</v>
      </c>
      <c r="W17" s="751"/>
      <c r="X17" s="750"/>
      <c r="Y17" s="751"/>
      <c r="Z17" s="750"/>
      <c r="AA17" s="751"/>
      <c r="AB17" s="750"/>
      <c r="AC17" s="751"/>
      <c r="AD17" s="750"/>
      <c r="AE17" s="17" t="s">
        <v>233</v>
      </c>
      <c r="AF17" s="17"/>
      <c r="AG17" s="103"/>
      <c r="AJ17" s="708"/>
      <c r="AK17" s="630"/>
      <c r="AL17" s="630"/>
      <c r="AM17" s="630"/>
      <c r="AN17" s="630"/>
      <c r="AO17" s="630"/>
      <c r="AP17" s="630"/>
      <c r="AQ17" s="630"/>
      <c r="AR17" s="630"/>
      <c r="AS17" s="630"/>
      <c r="AT17" s="630"/>
      <c r="AU17" s="630"/>
      <c r="AV17" s="630"/>
      <c r="AW17" s="630"/>
      <c r="AX17" s="630"/>
      <c r="AY17" s="630"/>
      <c r="AZ17" s="251"/>
      <c r="BA17" s="251"/>
      <c r="BB17" s="251"/>
      <c r="BC17" s="251"/>
      <c r="BD17" s="251"/>
      <c r="BE17" s="251"/>
      <c r="BF17" s="251"/>
      <c r="BG17" s="251"/>
      <c r="BH17" s="251"/>
      <c r="BI17" s="251"/>
      <c r="BJ17" s="251"/>
      <c r="BK17" s="251"/>
      <c r="BL17" s="251"/>
      <c r="BM17" s="251"/>
      <c r="BN17" s="17"/>
      <c r="BO17" s="17"/>
      <c r="BP17" s="17"/>
      <c r="BQ17" s="17"/>
      <c r="BR17" s="17"/>
      <c r="BS17" s="17"/>
      <c r="BT17" s="17"/>
      <c r="BU17" s="17"/>
      <c r="BV17" s="17"/>
      <c r="BW17" s="17"/>
      <c r="BX17" s="17"/>
      <c r="BY17" s="17"/>
      <c r="BZ17" s="17"/>
      <c r="CA17" s="17"/>
      <c r="CB17" s="17"/>
      <c r="CC17" s="17"/>
      <c r="CD17" s="17"/>
      <c r="CE17" s="17"/>
    </row>
    <row r="18" spans="2:83" ht="12" customHeight="1">
      <c r="B18" s="102"/>
      <c r="C18" s="37"/>
      <c r="D18" s="65" t="s">
        <v>126</v>
      </c>
      <c r="E18" s="37"/>
      <c r="F18" s="37"/>
      <c r="G18" s="37"/>
      <c r="H18" s="37"/>
      <c r="I18" s="747">
        <v>4123.8190000000004</v>
      </c>
      <c r="J18" s="748">
        <v>0</v>
      </c>
      <c r="K18" s="749">
        <v>1372.5</v>
      </c>
      <c r="L18" s="750">
        <v>0</v>
      </c>
      <c r="M18" s="751">
        <v>900.74599999999998</v>
      </c>
      <c r="N18" s="750">
        <v>0</v>
      </c>
      <c r="O18" s="751">
        <v>0.54500000000000004</v>
      </c>
      <c r="P18" s="750">
        <v>0</v>
      </c>
      <c r="Q18" s="751">
        <v>893.65599999999995</v>
      </c>
      <c r="R18" s="750">
        <v>0</v>
      </c>
      <c r="S18" s="751">
        <v>955.18799999999999</v>
      </c>
      <c r="T18" s="750">
        <v>0</v>
      </c>
      <c r="U18" s="751">
        <v>1.1839999999999999</v>
      </c>
      <c r="V18" s="750">
        <v>0</v>
      </c>
      <c r="W18" s="751"/>
      <c r="X18" s="750"/>
      <c r="Y18" s="751"/>
      <c r="Z18" s="750"/>
      <c r="AA18" s="751"/>
      <c r="AB18" s="750"/>
      <c r="AC18" s="751"/>
      <c r="AD18" s="750"/>
      <c r="AE18" s="17" t="s">
        <v>169</v>
      </c>
      <c r="AF18" s="17"/>
      <c r="AG18" s="103"/>
      <c r="AJ18" s="630"/>
      <c r="AK18" s="630"/>
      <c r="AL18" s="630"/>
      <c r="AM18" s="630"/>
      <c r="AN18" s="630"/>
      <c r="AO18" s="630"/>
      <c r="AP18" s="630"/>
      <c r="AQ18" s="630"/>
      <c r="AR18" s="630"/>
      <c r="AS18" s="630"/>
      <c r="AT18" s="630"/>
      <c r="AU18" s="630"/>
      <c r="AV18" s="630"/>
      <c r="AW18" s="630"/>
      <c r="AX18" s="630"/>
      <c r="AY18" s="630"/>
      <c r="AZ18" s="251"/>
      <c r="BA18" s="251"/>
      <c r="BB18" s="251"/>
      <c r="BC18" s="251"/>
      <c r="BD18" s="251"/>
      <c r="BE18" s="251"/>
      <c r="BF18" s="251"/>
      <c r="BG18" s="251"/>
      <c r="BH18" s="251"/>
      <c r="BI18" s="251"/>
      <c r="BJ18" s="251"/>
      <c r="BK18" s="251"/>
      <c r="BL18" s="251"/>
      <c r="BM18" s="251"/>
      <c r="BN18" s="17"/>
      <c r="BO18" s="17"/>
      <c r="BP18" s="17"/>
      <c r="BQ18" s="17"/>
      <c r="BR18" s="17"/>
      <c r="BS18" s="17"/>
      <c r="BT18" s="17"/>
      <c r="BU18" s="17"/>
      <c r="BV18" s="17"/>
      <c r="BW18" s="17"/>
      <c r="BX18" s="17"/>
      <c r="BY18" s="17"/>
      <c r="BZ18" s="17"/>
      <c r="CA18" s="17"/>
      <c r="CB18" s="17"/>
      <c r="CC18" s="17"/>
      <c r="CD18" s="17"/>
      <c r="CE18" s="17"/>
    </row>
    <row r="19" spans="2:83" ht="12" customHeight="1">
      <c r="B19" s="102"/>
      <c r="C19" s="37"/>
      <c r="D19" s="65" t="s">
        <v>127</v>
      </c>
      <c r="E19" s="37"/>
      <c r="F19" s="37"/>
      <c r="G19" s="37"/>
      <c r="H19" s="37"/>
      <c r="I19" s="747"/>
      <c r="J19" s="748"/>
      <c r="K19" s="749">
        <v>116.662522</v>
      </c>
      <c r="L19" s="750">
        <v>0</v>
      </c>
      <c r="M19" s="751">
        <v>125.903587</v>
      </c>
      <c r="N19" s="750">
        <v>0</v>
      </c>
      <c r="O19" s="751">
        <v>7.2288712000000005E-2</v>
      </c>
      <c r="P19" s="750">
        <v>0</v>
      </c>
      <c r="Q19" s="751">
        <v>58.087623000000001</v>
      </c>
      <c r="R19" s="750">
        <v>0</v>
      </c>
      <c r="S19" s="751">
        <v>98.728246999999996</v>
      </c>
      <c r="T19" s="750">
        <v>0</v>
      </c>
      <c r="U19" s="751">
        <v>0.16530029999999998</v>
      </c>
      <c r="V19" s="750">
        <v>0</v>
      </c>
      <c r="W19" s="751"/>
      <c r="X19" s="750"/>
      <c r="Y19" s="751"/>
      <c r="Z19" s="750"/>
      <c r="AA19" s="751"/>
      <c r="AB19" s="750"/>
      <c r="AC19" s="751"/>
      <c r="AD19" s="750"/>
      <c r="AE19" s="17" t="s">
        <v>170</v>
      </c>
      <c r="AF19" s="17"/>
      <c r="AG19" s="103"/>
      <c r="AJ19" s="630"/>
      <c r="AK19" s="630"/>
      <c r="AL19" s="630"/>
      <c r="AM19" s="630"/>
      <c r="AN19" s="630"/>
      <c r="AO19" s="630"/>
      <c r="AP19" s="630"/>
      <c r="AQ19" s="630"/>
      <c r="AR19" s="630"/>
      <c r="AS19" s="630"/>
      <c r="AT19" s="630"/>
      <c r="AU19" s="630"/>
      <c r="AV19" s="630"/>
      <c r="AW19" s="630"/>
      <c r="AX19" s="630"/>
      <c r="AY19" s="630"/>
      <c r="AZ19" s="251"/>
      <c r="BA19" s="251"/>
      <c r="BB19" s="251"/>
      <c r="BC19" s="251"/>
      <c r="BD19" s="251"/>
      <c r="BE19" s="251"/>
      <c r="BF19" s="251"/>
      <c r="BG19" s="251"/>
      <c r="BH19" s="251"/>
      <c r="BI19" s="251"/>
      <c r="BJ19" s="251"/>
      <c r="BK19" s="251"/>
      <c r="BL19" s="251"/>
      <c r="BM19" s="251"/>
      <c r="BN19" s="17"/>
      <c r="BO19" s="17"/>
      <c r="BP19" s="17"/>
      <c r="BQ19" s="17"/>
      <c r="BR19" s="17"/>
      <c r="BS19" s="17"/>
      <c r="BT19" s="17"/>
      <c r="BU19" s="17"/>
      <c r="BV19" s="17"/>
      <c r="BW19" s="17"/>
      <c r="BX19" s="17"/>
      <c r="BY19" s="17"/>
      <c r="BZ19" s="17"/>
      <c r="CA19" s="17"/>
      <c r="CB19" s="17"/>
      <c r="CC19" s="17"/>
      <c r="CD19" s="17"/>
      <c r="CE19" s="17"/>
    </row>
    <row r="20" spans="2:83" ht="42.6" customHeight="1">
      <c r="B20" s="102"/>
      <c r="C20" s="37"/>
      <c r="D20" s="65" t="s">
        <v>128</v>
      </c>
      <c r="E20" s="37"/>
      <c r="F20" s="37"/>
      <c r="G20" s="37"/>
      <c r="H20" s="17"/>
      <c r="I20" s="747">
        <v>251.11704300000002</v>
      </c>
      <c r="J20" s="748">
        <v>0</v>
      </c>
      <c r="K20" s="749">
        <v>69.414201000000006</v>
      </c>
      <c r="L20" s="750">
        <v>0</v>
      </c>
      <c r="M20" s="751">
        <v>74.912633999999997</v>
      </c>
      <c r="N20" s="750">
        <v>0</v>
      </c>
      <c r="O20" s="751">
        <v>4.3012000000000002E-2</v>
      </c>
      <c r="P20" s="750">
        <v>0</v>
      </c>
      <c r="Q20" s="751">
        <v>39.499583999999999</v>
      </c>
      <c r="R20" s="750">
        <v>0</v>
      </c>
      <c r="S20" s="751">
        <v>67.135208000000006</v>
      </c>
      <c r="T20" s="750">
        <v>0</v>
      </c>
      <c r="U20" s="751">
        <v>0.112404</v>
      </c>
      <c r="V20" s="750">
        <v>0</v>
      </c>
      <c r="W20" s="751"/>
      <c r="X20" s="750"/>
      <c r="Y20" s="751"/>
      <c r="Z20" s="750"/>
      <c r="AA20" s="751"/>
      <c r="AB20" s="750"/>
      <c r="AC20" s="751"/>
      <c r="AD20" s="750"/>
      <c r="AE20" s="17" t="s">
        <v>170</v>
      </c>
      <c r="AF20" s="17"/>
      <c r="AG20" s="103"/>
      <c r="AJ20" s="630"/>
      <c r="AK20" s="630"/>
      <c r="AL20" s="630"/>
      <c r="AM20" s="630"/>
      <c r="AN20" s="630"/>
      <c r="AO20" s="630"/>
      <c r="AP20" s="630"/>
      <c r="AQ20" s="630"/>
      <c r="AR20" s="630"/>
      <c r="AS20" s="630"/>
      <c r="AT20" s="630"/>
      <c r="AU20" s="630"/>
      <c r="AV20" s="630"/>
      <c r="AW20" s="630"/>
      <c r="AX20" s="630"/>
      <c r="AY20" s="630"/>
      <c r="AZ20" s="251"/>
      <c r="BA20" s="251"/>
      <c r="BB20" s="251"/>
      <c r="BC20" s="251"/>
      <c r="BD20" s="251"/>
      <c r="BE20" s="251"/>
      <c r="BF20" s="251"/>
      <c r="BG20" s="251"/>
      <c r="BH20" s="251"/>
      <c r="BI20" s="251"/>
      <c r="BJ20" s="251"/>
      <c r="BK20" s="251"/>
      <c r="BL20" s="251"/>
      <c r="BM20" s="251"/>
      <c r="BN20" s="17"/>
      <c r="BO20" s="17"/>
      <c r="BP20" s="17"/>
      <c r="BQ20" s="17"/>
      <c r="BR20" s="17"/>
      <c r="BS20" s="17"/>
      <c r="BT20" s="17"/>
      <c r="BU20" s="17"/>
      <c r="BV20" s="17"/>
      <c r="BW20" s="17"/>
      <c r="BX20" s="17"/>
      <c r="BY20" s="17"/>
      <c r="BZ20" s="17"/>
      <c r="CA20" s="17"/>
      <c r="CB20" s="17"/>
      <c r="CC20" s="17"/>
      <c r="CD20" s="17"/>
      <c r="CE20" s="17"/>
    </row>
    <row r="21" spans="2:83" ht="6.75" customHeight="1">
      <c r="B21" s="102"/>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03"/>
      <c r="AK21" s="17"/>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17"/>
      <c r="BO21" s="17"/>
      <c r="BP21" s="17"/>
      <c r="BQ21" s="17"/>
      <c r="BR21" s="17"/>
      <c r="BS21" s="17"/>
      <c r="BT21" s="17"/>
      <c r="BU21" s="17"/>
      <c r="BV21" s="17"/>
      <c r="BW21" s="17"/>
      <c r="BX21" s="17"/>
      <c r="BY21" s="17"/>
      <c r="BZ21" s="17"/>
      <c r="CA21" s="17"/>
      <c r="CB21" s="17"/>
      <c r="CC21" s="17"/>
      <c r="CD21" s="17"/>
      <c r="CE21" s="17"/>
    </row>
    <row r="22" spans="2:83" ht="16.5" customHeight="1">
      <c r="B22" s="102"/>
      <c r="C22" s="63" t="s">
        <v>146</v>
      </c>
      <c r="D22" s="17"/>
      <c r="E22" s="37"/>
      <c r="F22" s="17"/>
      <c r="G22" s="17"/>
      <c r="H22" s="17"/>
      <c r="I22" s="17"/>
      <c r="J22" s="17"/>
      <c r="K22" s="17"/>
      <c r="L22" s="17"/>
      <c r="M22" s="17"/>
      <c r="N22" s="17"/>
      <c r="O22" s="17"/>
      <c r="P22" s="17"/>
      <c r="Q22" s="17"/>
      <c r="R22" s="17"/>
      <c r="S22" s="17"/>
      <c r="T22" s="17"/>
      <c r="U22" s="17"/>
      <c r="V22" s="17"/>
      <c r="W22" s="17"/>
      <c r="X22" s="17"/>
      <c r="Y22" s="17"/>
      <c r="Z22" s="17"/>
      <c r="AA22" s="17"/>
      <c r="AB22" s="17"/>
      <c r="AC22" s="17"/>
      <c r="AD22" s="64"/>
      <c r="AE22" s="17"/>
      <c r="AF22" s="17"/>
      <c r="AG22" s="103"/>
      <c r="AK22" s="17"/>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17"/>
      <c r="BO22" s="17"/>
      <c r="BP22" s="17"/>
      <c r="BQ22" s="17"/>
      <c r="BR22" s="17"/>
      <c r="BS22" s="17"/>
      <c r="BT22" s="17"/>
      <c r="BU22" s="17"/>
      <c r="BV22" s="17"/>
      <c r="BW22" s="17"/>
      <c r="BX22" s="17"/>
      <c r="BY22" s="17"/>
      <c r="BZ22" s="17"/>
      <c r="CA22" s="17"/>
      <c r="CB22" s="17"/>
      <c r="CC22" s="17"/>
      <c r="CD22" s="17"/>
      <c r="CE22" s="17"/>
    </row>
    <row r="23" spans="2:83" ht="12.75" customHeight="1">
      <c r="B23" s="102"/>
      <c r="C23" s="37"/>
      <c r="D23" s="66" t="s">
        <v>129</v>
      </c>
      <c r="E23" s="37"/>
      <c r="F23" s="37"/>
      <c r="G23" s="37"/>
      <c r="H23" s="37"/>
      <c r="I23" s="37"/>
      <c r="J23" s="37"/>
      <c r="K23" s="17"/>
      <c r="L23" s="17"/>
      <c r="M23" s="17"/>
      <c r="N23" s="17"/>
      <c r="O23" s="17"/>
      <c r="P23" s="17"/>
      <c r="Q23" s="17"/>
      <c r="R23" s="17"/>
      <c r="S23" s="17"/>
      <c r="T23" s="17"/>
      <c r="U23" s="17"/>
      <c r="V23" s="17"/>
      <c r="W23" s="17"/>
      <c r="X23" s="17"/>
      <c r="Y23" s="17"/>
      <c r="Z23" s="17"/>
      <c r="AA23" s="17"/>
      <c r="AB23" s="17"/>
      <c r="AC23" s="17"/>
      <c r="AD23" s="17"/>
      <c r="AE23" s="37"/>
      <c r="AF23" s="17"/>
      <c r="AG23" s="103"/>
      <c r="AK23" s="17"/>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17"/>
      <c r="BO23" s="17"/>
      <c r="BP23" s="17"/>
      <c r="BQ23" s="17"/>
      <c r="BR23" s="17"/>
      <c r="BS23" s="17"/>
      <c r="BT23" s="17"/>
      <c r="BU23" s="17"/>
      <c r="BV23" s="17"/>
      <c r="BW23" s="17"/>
      <c r="BX23" s="17"/>
      <c r="BY23" s="17"/>
      <c r="BZ23" s="17"/>
      <c r="CA23" s="17"/>
      <c r="CB23" s="17"/>
      <c r="CC23" s="17"/>
      <c r="CD23" s="17"/>
      <c r="CE23" s="17"/>
    </row>
    <row r="24" spans="2:83" ht="12.75" customHeight="1">
      <c r="B24" s="102"/>
      <c r="C24" s="37"/>
      <c r="D24" s="67" t="s">
        <v>130</v>
      </c>
      <c r="E24" s="37"/>
      <c r="F24" s="37"/>
      <c r="G24" s="37"/>
      <c r="H24" s="37"/>
      <c r="I24" s="37"/>
      <c r="J24" s="37"/>
      <c r="K24" s="17"/>
      <c r="L24" s="17"/>
      <c r="M24" s="17"/>
      <c r="N24" s="17"/>
      <c r="O24" s="17"/>
      <c r="P24" s="17"/>
      <c r="Q24" s="17"/>
      <c r="R24" s="17"/>
      <c r="S24" s="17"/>
      <c r="T24" s="17"/>
      <c r="U24" s="17"/>
      <c r="V24" s="17"/>
      <c r="W24" s="17"/>
      <c r="X24" s="17"/>
      <c r="Y24" s="17"/>
      <c r="Z24" s="17"/>
      <c r="AA24" s="17"/>
      <c r="AB24" s="17"/>
      <c r="AC24" s="17"/>
      <c r="AD24" s="64"/>
      <c r="AE24" s="37"/>
      <c r="AF24" s="17"/>
      <c r="AG24" s="103"/>
      <c r="AK24" s="17"/>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17"/>
      <c r="BO24" s="17"/>
      <c r="BP24" s="17"/>
      <c r="BQ24" s="17"/>
      <c r="BR24" s="17"/>
      <c r="BS24" s="17"/>
      <c r="BT24" s="17"/>
      <c r="BU24" s="17"/>
      <c r="BV24" s="17"/>
      <c r="BW24" s="17"/>
      <c r="BX24" s="17"/>
      <c r="BY24" s="17"/>
      <c r="BZ24" s="17"/>
      <c r="CA24" s="17"/>
      <c r="CB24" s="17"/>
      <c r="CC24" s="17"/>
      <c r="CD24" s="17"/>
      <c r="CE24" s="17"/>
    </row>
    <row r="25" spans="2:83" ht="11.25" customHeight="1">
      <c r="B25" s="102"/>
      <c r="C25" s="37"/>
      <c r="D25" s="37"/>
      <c r="E25" s="37" t="s">
        <v>131</v>
      </c>
      <c r="F25" s="37"/>
      <c r="G25" s="37"/>
      <c r="H25" s="37"/>
      <c r="I25" s="37"/>
      <c r="J25" s="37"/>
      <c r="K25" s="739">
        <v>2.93</v>
      </c>
      <c r="L25" s="740"/>
      <c r="M25" s="739">
        <v>1.7</v>
      </c>
      <c r="N25" s="740"/>
      <c r="O25" s="739">
        <v>0.45</v>
      </c>
      <c r="P25" s="740"/>
      <c r="Q25" s="739">
        <v>2.23</v>
      </c>
      <c r="R25" s="740"/>
      <c r="S25" s="739">
        <v>1.17</v>
      </c>
      <c r="T25" s="740"/>
      <c r="U25" s="739">
        <v>0.44</v>
      </c>
      <c r="V25" s="740"/>
      <c r="W25" s="739"/>
      <c r="X25" s="740"/>
      <c r="Y25" s="739"/>
      <c r="Z25" s="740"/>
      <c r="AA25" s="739"/>
      <c r="AB25" s="740"/>
      <c r="AC25" s="739"/>
      <c r="AD25" s="740"/>
      <c r="AE25" s="37" t="s">
        <v>132</v>
      </c>
      <c r="AF25" s="17"/>
      <c r="AG25" s="103"/>
      <c r="AK25" s="17"/>
      <c r="AL25" s="574"/>
      <c r="AM25" s="574"/>
      <c r="AN25" s="574"/>
      <c r="AO25" s="574"/>
      <c r="AP25" s="574"/>
      <c r="AQ25" s="574"/>
      <c r="AR25" s="574"/>
      <c r="AS25" s="574"/>
      <c r="AT25" s="574"/>
      <c r="AU25" s="574"/>
      <c r="AV25" s="574"/>
      <c r="AW25" s="574"/>
      <c r="AX25" s="251"/>
      <c r="AY25" s="251"/>
      <c r="AZ25" s="251"/>
      <c r="BA25" s="251"/>
      <c r="BB25" s="251"/>
      <c r="BC25" s="251"/>
      <c r="BD25" s="251"/>
      <c r="BE25" s="251"/>
      <c r="BF25" s="251"/>
      <c r="BG25" s="251"/>
      <c r="BH25" s="251"/>
      <c r="BI25" s="251"/>
      <c r="BJ25" s="251"/>
      <c r="BK25" s="251"/>
      <c r="BL25" s="251"/>
      <c r="BM25" s="251"/>
      <c r="BN25" s="17"/>
      <c r="BO25" s="17"/>
      <c r="BP25" s="17"/>
      <c r="BQ25" s="17"/>
      <c r="BR25" s="17"/>
      <c r="BS25" s="17"/>
      <c r="BT25" s="17"/>
      <c r="BU25" s="17"/>
      <c r="BV25" s="17"/>
      <c r="BW25" s="17"/>
      <c r="BX25" s="17"/>
      <c r="BY25" s="17"/>
      <c r="BZ25" s="17"/>
      <c r="CA25" s="17"/>
      <c r="CB25" s="17"/>
      <c r="CC25" s="17"/>
      <c r="CD25" s="17"/>
      <c r="CE25" s="17"/>
    </row>
    <row r="26" spans="2:83" ht="11.25" customHeight="1">
      <c r="B26" s="102"/>
      <c r="C26" s="37"/>
      <c r="D26" s="37"/>
      <c r="E26" s="37" t="s">
        <v>133</v>
      </c>
      <c r="F26" s="37"/>
      <c r="G26" s="37"/>
      <c r="H26" s="37"/>
      <c r="I26" s="37"/>
      <c r="J26" s="37"/>
      <c r="K26" s="739">
        <v>2.52</v>
      </c>
      <c r="L26" s="740"/>
      <c r="M26" s="739">
        <v>1.3454784394250514</v>
      </c>
      <c r="N26" s="740"/>
      <c r="O26" s="739">
        <v>0.51</v>
      </c>
      <c r="P26" s="740"/>
      <c r="Q26" s="739">
        <v>2.2914501055170335</v>
      </c>
      <c r="R26" s="740"/>
      <c r="S26" s="739">
        <v>1.22</v>
      </c>
      <c r="T26" s="740"/>
      <c r="U26" s="739">
        <v>0.5115909090909091</v>
      </c>
      <c r="V26" s="740"/>
      <c r="W26" s="739"/>
      <c r="X26" s="740"/>
      <c r="Y26" s="739"/>
      <c r="Z26" s="740"/>
      <c r="AA26" s="739"/>
      <c r="AB26" s="740"/>
      <c r="AC26" s="739"/>
      <c r="AD26" s="740"/>
      <c r="AE26" s="37" t="s">
        <v>132</v>
      </c>
      <c r="AF26" s="17"/>
      <c r="AG26" s="103"/>
      <c r="AK26" s="17"/>
      <c r="AL26" s="574"/>
      <c r="AM26" s="574"/>
      <c r="AN26" s="574"/>
      <c r="AO26" s="574"/>
      <c r="AP26" s="574"/>
      <c r="AQ26" s="574"/>
      <c r="AR26" s="574"/>
      <c r="AS26" s="574"/>
      <c r="AT26" s="574"/>
      <c r="AU26" s="574"/>
      <c r="AV26" s="574"/>
      <c r="AW26" s="574"/>
      <c r="AX26" s="251"/>
      <c r="AY26" s="251"/>
      <c r="AZ26" s="251"/>
      <c r="BA26" s="251"/>
      <c r="BB26" s="251"/>
      <c r="BC26" s="251"/>
      <c r="BD26" s="251"/>
      <c r="BE26" s="251"/>
      <c r="BF26" s="251"/>
      <c r="BG26" s="251"/>
      <c r="BH26" s="251"/>
      <c r="BI26" s="251"/>
      <c r="BJ26" s="251"/>
      <c r="BK26" s="251"/>
      <c r="BL26" s="251"/>
      <c r="BM26" s="251"/>
      <c r="BN26" s="17"/>
      <c r="BO26" s="17"/>
      <c r="BP26" s="17"/>
      <c r="BQ26" s="17"/>
      <c r="BR26" s="17"/>
      <c r="BS26" s="17"/>
      <c r="BT26" s="17"/>
      <c r="BU26" s="17"/>
      <c r="BV26" s="17"/>
      <c r="BW26" s="17"/>
      <c r="BX26" s="17"/>
      <c r="BY26" s="17"/>
      <c r="BZ26" s="17"/>
      <c r="CA26" s="17"/>
      <c r="CB26" s="17"/>
      <c r="CC26" s="17"/>
      <c r="CD26" s="17"/>
      <c r="CE26" s="17"/>
    </row>
    <row r="27" spans="2:83" ht="11.25" customHeight="1">
      <c r="B27" s="102"/>
      <c r="C27" s="37"/>
      <c r="D27" s="37"/>
      <c r="E27" s="37" t="s">
        <v>134</v>
      </c>
      <c r="F27" s="37"/>
      <c r="G27" s="37"/>
      <c r="H27" s="37"/>
      <c r="I27" s="37"/>
      <c r="J27" s="37"/>
      <c r="K27" s="739">
        <v>4.8</v>
      </c>
      <c r="L27" s="740"/>
      <c r="M27" s="739">
        <v>4.3899999999999997</v>
      </c>
      <c r="N27" s="740"/>
      <c r="O27" s="739">
        <v>2.99</v>
      </c>
      <c r="P27" s="740"/>
      <c r="Q27" s="739">
        <v>4.8099999999999996</v>
      </c>
      <c r="R27" s="740"/>
      <c r="S27" s="739">
        <v>4.51</v>
      </c>
      <c r="T27" s="740"/>
      <c r="U27" s="739">
        <v>2.98</v>
      </c>
      <c r="V27" s="740"/>
      <c r="W27" s="739"/>
      <c r="X27" s="740"/>
      <c r="Y27" s="739"/>
      <c r="Z27" s="740"/>
      <c r="AA27" s="739"/>
      <c r="AB27" s="740"/>
      <c r="AC27" s="739"/>
      <c r="AD27" s="740"/>
      <c r="AE27" s="37" t="s">
        <v>132</v>
      </c>
      <c r="AF27" s="17"/>
      <c r="AG27" s="103"/>
      <c r="AK27" s="17"/>
      <c r="AL27" s="574"/>
      <c r="AM27" s="574"/>
      <c r="AN27" s="574"/>
      <c r="AO27" s="574"/>
      <c r="AP27" s="574"/>
      <c r="AQ27" s="574"/>
      <c r="AR27" s="574"/>
      <c r="AS27" s="574"/>
      <c r="AT27" s="574"/>
      <c r="AU27" s="574"/>
      <c r="AV27" s="574"/>
      <c r="AW27" s="574"/>
      <c r="AX27" s="251"/>
      <c r="AY27" s="251"/>
      <c r="AZ27" s="251"/>
      <c r="BA27" s="251"/>
      <c r="BB27" s="251"/>
      <c r="BC27" s="251"/>
      <c r="BD27" s="251"/>
      <c r="BE27" s="251"/>
      <c r="BF27" s="251"/>
      <c r="BG27" s="251"/>
      <c r="BH27" s="251"/>
      <c r="BI27" s="251"/>
      <c r="BJ27" s="251"/>
      <c r="BK27" s="251"/>
      <c r="BL27" s="251"/>
      <c r="BM27" s="251"/>
      <c r="BN27" s="17"/>
      <c r="BO27" s="17"/>
      <c r="BP27" s="17"/>
      <c r="BQ27" s="17"/>
      <c r="BR27" s="17"/>
      <c r="BS27" s="17"/>
      <c r="BT27" s="17"/>
      <c r="BU27" s="17"/>
      <c r="BV27" s="17"/>
      <c r="BW27" s="17"/>
      <c r="BX27" s="17"/>
      <c r="BY27" s="17"/>
      <c r="BZ27" s="17"/>
      <c r="CA27" s="17"/>
      <c r="CB27" s="17"/>
      <c r="CC27" s="17"/>
      <c r="CD27" s="17"/>
      <c r="CE27" s="17"/>
    </row>
    <row r="28" spans="2:83" ht="11.25" customHeight="1">
      <c r="B28" s="102"/>
      <c r="C28" s="37"/>
      <c r="D28" s="37"/>
      <c r="E28" s="37" t="s">
        <v>135</v>
      </c>
      <c r="F28" s="37"/>
      <c r="G28" s="37"/>
      <c r="H28" s="37"/>
      <c r="I28" s="37"/>
      <c r="J28" s="37"/>
      <c r="K28" s="739">
        <v>2.9</v>
      </c>
      <c r="L28" s="740"/>
      <c r="M28" s="739">
        <v>2.5199999999999996</v>
      </c>
      <c r="N28" s="740"/>
      <c r="O28" s="739">
        <v>0.93281894576012214</v>
      </c>
      <c r="P28" s="740"/>
      <c r="Q28" s="739">
        <v>2.33</v>
      </c>
      <c r="R28" s="740"/>
      <c r="S28" s="739">
        <v>2.2399999999999998</v>
      </c>
      <c r="T28" s="740"/>
      <c r="U28" s="739">
        <v>0.6709090909090909</v>
      </c>
      <c r="V28" s="740"/>
      <c r="W28" s="739"/>
      <c r="X28" s="740"/>
      <c r="Y28" s="739"/>
      <c r="Z28" s="740"/>
      <c r="AA28" s="739"/>
      <c r="AB28" s="740"/>
      <c r="AC28" s="739"/>
      <c r="AD28" s="740"/>
      <c r="AE28" s="37" t="s">
        <v>132</v>
      </c>
      <c r="AF28" s="17"/>
      <c r="AG28" s="103"/>
      <c r="AK28" s="17"/>
      <c r="AL28" s="574"/>
      <c r="AM28" s="574"/>
      <c r="AN28" s="574"/>
      <c r="AO28" s="574"/>
      <c r="AP28" s="574"/>
      <c r="AQ28" s="574"/>
      <c r="AR28" s="574"/>
      <c r="AS28" s="574"/>
      <c r="AT28" s="574"/>
      <c r="AU28" s="574"/>
      <c r="AV28" s="574"/>
      <c r="AW28" s="574"/>
      <c r="AX28" s="251"/>
      <c r="AY28" s="251"/>
      <c r="AZ28" s="251"/>
      <c r="BA28" s="251"/>
      <c r="BB28" s="251"/>
      <c r="BC28" s="251"/>
      <c r="BD28" s="251"/>
      <c r="BE28" s="251"/>
      <c r="BF28" s="251"/>
      <c r="BG28" s="251"/>
      <c r="BH28" s="251"/>
      <c r="BI28" s="251"/>
      <c r="BJ28" s="251"/>
      <c r="BK28" s="251"/>
      <c r="BL28" s="251"/>
      <c r="BM28" s="251"/>
      <c r="BN28" s="17"/>
      <c r="BO28" s="17"/>
      <c r="BP28" s="17"/>
      <c r="BQ28" s="17"/>
      <c r="BR28" s="17"/>
      <c r="BS28" s="17"/>
      <c r="BT28" s="17"/>
      <c r="BU28" s="17"/>
      <c r="BV28" s="17"/>
      <c r="BW28" s="17"/>
      <c r="BX28" s="17"/>
      <c r="BY28" s="17"/>
      <c r="BZ28" s="17"/>
      <c r="CA28" s="17"/>
      <c r="CB28" s="17"/>
      <c r="CC28" s="17"/>
      <c r="CD28" s="17"/>
      <c r="CE28" s="17"/>
    </row>
    <row r="29" spans="2:83" ht="12.75" customHeight="1">
      <c r="B29" s="102"/>
      <c r="C29" s="37"/>
      <c r="D29" s="66" t="s">
        <v>136</v>
      </c>
      <c r="E29" s="37"/>
      <c r="F29" s="37"/>
      <c r="G29" s="37"/>
      <c r="H29" s="37"/>
      <c r="I29" s="37"/>
      <c r="J29" s="37"/>
      <c r="K29" s="17"/>
      <c r="L29" s="17"/>
      <c r="M29" s="17"/>
      <c r="N29" s="17"/>
      <c r="O29" s="17"/>
      <c r="P29" s="17"/>
      <c r="Q29" s="17"/>
      <c r="R29" s="17"/>
      <c r="S29" s="17"/>
      <c r="T29" s="17"/>
      <c r="U29" s="17"/>
      <c r="V29" s="17"/>
      <c r="W29" s="17"/>
      <c r="X29" s="17"/>
      <c r="Y29" s="17"/>
      <c r="Z29" s="17"/>
      <c r="AA29" s="17"/>
      <c r="AB29" s="17"/>
      <c r="AC29" s="17"/>
      <c r="AD29" s="17"/>
      <c r="AE29" s="37"/>
      <c r="AF29" s="17"/>
      <c r="AG29" s="103"/>
      <c r="AK29" s="17"/>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17"/>
      <c r="BO29" s="17"/>
      <c r="BP29" s="17"/>
      <c r="BQ29" s="17"/>
      <c r="BR29" s="17"/>
      <c r="BS29" s="17"/>
      <c r="BT29" s="17"/>
      <c r="BU29" s="17"/>
      <c r="BV29" s="17"/>
      <c r="BW29" s="17"/>
      <c r="BX29" s="17"/>
      <c r="BY29" s="17"/>
      <c r="BZ29" s="17"/>
      <c r="CA29" s="17"/>
      <c r="CB29" s="17"/>
      <c r="CC29" s="17"/>
      <c r="CD29" s="17"/>
      <c r="CE29" s="17"/>
    </row>
    <row r="30" spans="2:83" ht="12.75" customHeight="1">
      <c r="B30" s="102"/>
      <c r="C30" s="37"/>
      <c r="D30" s="62" t="s">
        <v>137</v>
      </c>
      <c r="E30" s="37"/>
      <c r="F30" s="37"/>
      <c r="G30" s="37"/>
      <c r="H30" s="37"/>
      <c r="I30" s="37"/>
      <c r="J30" s="37"/>
      <c r="K30" s="17"/>
      <c r="L30" s="17"/>
      <c r="M30" s="17"/>
      <c r="N30" s="17"/>
      <c r="O30" s="17"/>
      <c r="P30" s="17"/>
      <c r="Q30" s="17"/>
      <c r="R30" s="17"/>
      <c r="S30" s="17"/>
      <c r="T30" s="17"/>
      <c r="U30" s="17"/>
      <c r="V30" s="17"/>
      <c r="W30" s="17"/>
      <c r="X30" s="17"/>
      <c r="Y30" s="17"/>
      <c r="Z30" s="17"/>
      <c r="AA30" s="17"/>
      <c r="AB30" s="17"/>
      <c r="AC30" s="17"/>
      <c r="AD30" s="64"/>
      <c r="AE30" s="37"/>
      <c r="AF30" s="17"/>
      <c r="AG30" s="103"/>
      <c r="AK30" s="17"/>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17"/>
      <c r="BO30" s="17"/>
      <c r="BP30" s="17"/>
      <c r="BQ30" s="17"/>
      <c r="BR30" s="17"/>
      <c r="BS30" s="17"/>
      <c r="BT30" s="17"/>
      <c r="BU30" s="17"/>
      <c r="BV30" s="17"/>
      <c r="BW30" s="17"/>
      <c r="BX30" s="17"/>
      <c r="BY30" s="17"/>
      <c r="BZ30" s="17"/>
      <c r="CA30" s="17"/>
      <c r="CB30" s="17"/>
      <c r="CC30" s="17"/>
      <c r="CD30" s="17"/>
      <c r="CE30" s="17"/>
    </row>
    <row r="31" spans="2:83" ht="11.25" customHeight="1">
      <c r="B31" s="102"/>
      <c r="C31" s="37"/>
      <c r="D31" s="37"/>
      <c r="E31" s="37" t="s">
        <v>131</v>
      </c>
      <c r="F31" s="37"/>
      <c r="G31" s="37"/>
      <c r="H31" s="37"/>
      <c r="I31" s="37"/>
      <c r="J31" s="37"/>
      <c r="K31" s="734"/>
      <c r="L31" s="735"/>
      <c r="M31" s="734"/>
      <c r="N31" s="735"/>
      <c r="O31" s="734"/>
      <c r="P31" s="735"/>
      <c r="Q31" s="734"/>
      <c r="R31" s="735"/>
      <c r="S31" s="734"/>
      <c r="T31" s="735"/>
      <c r="U31" s="734"/>
      <c r="V31" s="735"/>
      <c r="W31" s="734"/>
      <c r="X31" s="735"/>
      <c r="Y31" s="734"/>
      <c r="Z31" s="735"/>
      <c r="AA31" s="734"/>
      <c r="AB31" s="735"/>
      <c r="AC31" s="734"/>
      <c r="AD31" s="735"/>
      <c r="AE31" s="37"/>
      <c r="AF31" s="17"/>
      <c r="AG31" s="103"/>
      <c r="AK31" s="17"/>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17"/>
      <c r="BO31" s="17"/>
      <c r="BP31" s="17"/>
      <c r="BQ31" s="17"/>
      <c r="BR31" s="17"/>
      <c r="BS31" s="17"/>
      <c r="BT31" s="17"/>
      <c r="BU31" s="17"/>
      <c r="BV31" s="17"/>
      <c r="BW31" s="17"/>
      <c r="BX31" s="17"/>
      <c r="BY31" s="17"/>
      <c r="BZ31" s="17"/>
      <c r="CA31" s="17"/>
      <c r="CB31" s="17"/>
      <c r="CC31" s="17"/>
      <c r="CD31" s="17"/>
      <c r="CE31" s="17"/>
    </row>
    <row r="32" spans="2:83" ht="11.25" customHeight="1">
      <c r="B32" s="102"/>
      <c r="C32" s="37"/>
      <c r="D32" s="37"/>
      <c r="E32" s="37" t="s">
        <v>133</v>
      </c>
      <c r="F32" s="37"/>
      <c r="G32" s="37"/>
      <c r="H32" s="37"/>
      <c r="I32" s="37"/>
      <c r="J32" s="37"/>
      <c r="K32" s="734"/>
      <c r="L32" s="735"/>
      <c r="M32" s="734"/>
      <c r="N32" s="735"/>
      <c r="O32" s="734"/>
      <c r="P32" s="735"/>
      <c r="Q32" s="734"/>
      <c r="R32" s="735"/>
      <c r="S32" s="734"/>
      <c r="T32" s="735"/>
      <c r="U32" s="734"/>
      <c r="V32" s="735"/>
      <c r="W32" s="734"/>
      <c r="X32" s="735"/>
      <c r="Y32" s="734"/>
      <c r="Z32" s="735"/>
      <c r="AA32" s="734"/>
      <c r="AB32" s="735"/>
      <c r="AC32" s="734"/>
      <c r="AD32" s="735"/>
      <c r="AE32" s="37"/>
      <c r="AF32" s="17"/>
      <c r="AG32" s="103"/>
      <c r="AK32" s="17"/>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17"/>
      <c r="BO32" s="17"/>
      <c r="BP32" s="17"/>
      <c r="BQ32" s="17"/>
      <c r="BR32" s="17"/>
      <c r="BS32" s="17"/>
      <c r="BT32" s="17"/>
      <c r="BU32" s="17"/>
      <c r="BV32" s="17"/>
      <c r="BW32" s="17"/>
      <c r="BX32" s="17"/>
      <c r="BY32" s="17"/>
      <c r="BZ32" s="17"/>
      <c r="CA32" s="17"/>
      <c r="CB32" s="17"/>
      <c r="CC32" s="17"/>
      <c r="CD32" s="17"/>
      <c r="CE32" s="17"/>
    </row>
    <row r="33" spans="2:83" ht="11.25" customHeight="1">
      <c r="B33" s="102"/>
      <c r="C33" s="37"/>
      <c r="D33" s="37"/>
      <c r="E33" s="37" t="s">
        <v>134</v>
      </c>
      <c r="F33" s="37"/>
      <c r="G33" s="37"/>
      <c r="H33" s="37"/>
      <c r="I33" s="37"/>
      <c r="J33" s="37"/>
      <c r="K33" s="734"/>
      <c r="L33" s="735"/>
      <c r="M33" s="734"/>
      <c r="N33" s="735"/>
      <c r="O33" s="734"/>
      <c r="P33" s="735"/>
      <c r="Q33" s="734"/>
      <c r="R33" s="735"/>
      <c r="S33" s="734"/>
      <c r="T33" s="735"/>
      <c r="U33" s="734"/>
      <c r="V33" s="735"/>
      <c r="W33" s="734"/>
      <c r="X33" s="735"/>
      <c r="Y33" s="734"/>
      <c r="Z33" s="735"/>
      <c r="AA33" s="734"/>
      <c r="AB33" s="735"/>
      <c r="AC33" s="734"/>
      <c r="AD33" s="735"/>
      <c r="AE33" s="37"/>
      <c r="AF33" s="17"/>
      <c r="AG33" s="103"/>
      <c r="AK33" s="17"/>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17"/>
      <c r="BO33" s="17"/>
      <c r="BP33" s="17"/>
      <c r="BQ33" s="17"/>
      <c r="BR33" s="17"/>
      <c r="BS33" s="17"/>
      <c r="BT33" s="17"/>
      <c r="BU33" s="17"/>
      <c r="BV33" s="17"/>
      <c r="BW33" s="17"/>
      <c r="BX33" s="17"/>
      <c r="BY33" s="17"/>
      <c r="BZ33" s="17"/>
      <c r="CA33" s="17"/>
      <c r="CB33" s="17"/>
      <c r="CC33" s="17"/>
      <c r="CD33" s="17"/>
      <c r="CE33" s="17"/>
    </row>
    <row r="34" spans="2:83" ht="11.25" customHeight="1">
      <c r="B34" s="102"/>
      <c r="C34" s="37"/>
      <c r="D34" s="80"/>
      <c r="E34" s="80" t="s">
        <v>135</v>
      </c>
      <c r="F34" s="80"/>
      <c r="G34" s="80"/>
      <c r="H34" s="80"/>
      <c r="I34" s="80"/>
      <c r="J34" s="80"/>
      <c r="K34" s="736"/>
      <c r="L34" s="737"/>
      <c r="M34" s="736"/>
      <c r="N34" s="737"/>
      <c r="O34" s="736"/>
      <c r="P34" s="737"/>
      <c r="Q34" s="736"/>
      <c r="R34" s="737"/>
      <c r="S34" s="736"/>
      <c r="T34" s="737"/>
      <c r="U34" s="736"/>
      <c r="V34" s="737"/>
      <c r="W34" s="736"/>
      <c r="X34" s="737"/>
      <c r="Y34" s="736"/>
      <c r="Z34" s="737"/>
      <c r="AA34" s="736"/>
      <c r="AB34" s="737"/>
      <c r="AC34" s="736"/>
      <c r="AD34" s="737"/>
      <c r="AE34" s="37"/>
      <c r="AF34" s="17"/>
      <c r="AG34" s="103"/>
      <c r="AK34" s="17"/>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17"/>
      <c r="BO34" s="17"/>
      <c r="BP34" s="17"/>
      <c r="BQ34" s="17"/>
      <c r="BR34" s="17"/>
      <c r="BS34" s="17"/>
      <c r="BT34" s="17"/>
      <c r="BU34" s="17"/>
      <c r="BV34" s="17"/>
      <c r="BW34" s="17"/>
      <c r="BX34" s="17"/>
      <c r="BY34" s="17"/>
      <c r="BZ34" s="17"/>
      <c r="CA34" s="17"/>
      <c r="CB34" s="17"/>
      <c r="CC34" s="17"/>
      <c r="CD34" s="17"/>
      <c r="CE34" s="17"/>
    </row>
    <row r="35" spans="2:83" ht="11.25" customHeight="1">
      <c r="B35" s="102"/>
      <c r="C35" s="37"/>
      <c r="D35" s="37"/>
      <c r="E35" s="68" t="s">
        <v>138</v>
      </c>
      <c r="F35" s="37"/>
      <c r="G35" s="37"/>
      <c r="H35" s="37"/>
      <c r="I35" s="37"/>
      <c r="J35" s="37"/>
      <c r="K35" s="743"/>
      <c r="L35" s="744"/>
      <c r="M35" s="743"/>
      <c r="N35" s="744"/>
      <c r="O35" s="743"/>
      <c r="P35" s="744"/>
      <c r="Q35" s="743"/>
      <c r="R35" s="744"/>
      <c r="S35" s="743"/>
      <c r="T35" s="744"/>
      <c r="U35" s="745"/>
      <c r="V35" s="746"/>
      <c r="W35" s="745"/>
      <c r="X35" s="746"/>
      <c r="Y35" s="745"/>
      <c r="Z35" s="746"/>
      <c r="AA35" s="745"/>
      <c r="AB35" s="746"/>
      <c r="AC35" s="743"/>
      <c r="AD35" s="744"/>
      <c r="AE35" s="37"/>
      <c r="AF35" s="17"/>
      <c r="AG35" s="103"/>
      <c r="AK35" s="17"/>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17"/>
      <c r="BO35" s="17"/>
      <c r="BP35" s="17"/>
      <c r="BQ35" s="17"/>
      <c r="BR35" s="17"/>
      <c r="BS35" s="17"/>
      <c r="BT35" s="17"/>
      <c r="BU35" s="17"/>
      <c r="BV35" s="17"/>
      <c r="BW35" s="17"/>
      <c r="BX35" s="17"/>
      <c r="BY35" s="17"/>
      <c r="BZ35" s="17"/>
      <c r="CA35" s="17"/>
      <c r="CB35" s="17"/>
      <c r="CC35" s="17"/>
      <c r="CD35" s="17"/>
      <c r="CE35" s="17"/>
    </row>
    <row r="36" spans="2:83" ht="12.75" customHeight="1">
      <c r="B36" s="102"/>
      <c r="C36" s="37"/>
      <c r="D36" s="62" t="s">
        <v>139</v>
      </c>
      <c r="E36" s="37"/>
      <c r="F36" s="37"/>
      <c r="G36" s="37"/>
      <c r="H36" s="37"/>
      <c r="I36" s="37"/>
      <c r="J36" s="37"/>
      <c r="K36" s="17"/>
      <c r="L36" s="17"/>
      <c r="M36" s="17"/>
      <c r="N36" s="17"/>
      <c r="O36" s="17"/>
      <c r="P36" s="17"/>
      <c r="Q36" s="17"/>
      <c r="R36" s="17"/>
      <c r="S36" s="17"/>
      <c r="T36" s="17"/>
      <c r="U36" s="17"/>
      <c r="V36" s="17"/>
      <c r="W36" s="17"/>
      <c r="X36" s="17"/>
      <c r="Y36" s="17"/>
      <c r="Z36" s="17"/>
      <c r="AA36" s="17"/>
      <c r="AB36" s="17"/>
      <c r="AC36" s="17"/>
      <c r="AD36" s="64"/>
      <c r="AE36" s="37"/>
      <c r="AF36" s="17"/>
      <c r="AG36" s="103"/>
      <c r="AK36" s="17"/>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17"/>
      <c r="BO36" s="17"/>
      <c r="BP36" s="17"/>
      <c r="BQ36" s="17"/>
      <c r="BR36" s="17"/>
      <c r="BS36" s="17"/>
      <c r="BT36" s="17"/>
      <c r="BU36" s="17"/>
      <c r="BV36" s="17"/>
      <c r="BW36" s="17"/>
      <c r="BX36" s="17"/>
      <c r="BY36" s="17"/>
      <c r="BZ36" s="17"/>
      <c r="CA36" s="17"/>
      <c r="CB36" s="17"/>
      <c r="CC36" s="17"/>
      <c r="CD36" s="17"/>
      <c r="CE36" s="17"/>
    </row>
    <row r="37" spans="2:83" ht="11.25" customHeight="1">
      <c r="B37" s="102"/>
      <c r="C37" s="37"/>
      <c r="D37" s="37"/>
      <c r="E37" s="37" t="s">
        <v>131</v>
      </c>
      <c r="F37" s="37"/>
      <c r="G37" s="37"/>
      <c r="H37" s="37"/>
      <c r="I37" s="37"/>
      <c r="J37" s="37"/>
      <c r="K37" s="739"/>
      <c r="L37" s="740"/>
      <c r="M37" s="739"/>
      <c r="N37" s="740"/>
      <c r="O37" s="739"/>
      <c r="P37" s="740"/>
      <c r="Q37" s="739"/>
      <c r="R37" s="740"/>
      <c r="S37" s="739"/>
      <c r="T37" s="740"/>
      <c r="U37" s="739"/>
      <c r="V37" s="740"/>
      <c r="W37" s="739"/>
      <c r="X37" s="740"/>
      <c r="Y37" s="739"/>
      <c r="Z37" s="740"/>
      <c r="AA37" s="739"/>
      <c r="AB37" s="740"/>
      <c r="AC37" s="739"/>
      <c r="AD37" s="740"/>
      <c r="AE37" s="37" t="s">
        <v>132</v>
      </c>
      <c r="AF37" s="17"/>
      <c r="AG37" s="103"/>
      <c r="AK37" s="17"/>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17"/>
      <c r="BO37" s="17"/>
      <c r="BP37" s="17"/>
      <c r="BQ37" s="17"/>
      <c r="BR37" s="17"/>
      <c r="BS37" s="17"/>
      <c r="BT37" s="17"/>
      <c r="BU37" s="17"/>
      <c r="BV37" s="17"/>
      <c r="BW37" s="17"/>
      <c r="BX37" s="17"/>
      <c r="BY37" s="17"/>
      <c r="BZ37" s="17"/>
      <c r="CA37" s="17"/>
      <c r="CB37" s="17"/>
      <c r="CC37" s="17"/>
      <c r="CD37" s="17"/>
      <c r="CE37" s="17"/>
    </row>
    <row r="38" spans="2:83" ht="11.25" customHeight="1">
      <c r="B38" s="102"/>
      <c r="C38" s="37"/>
      <c r="D38" s="37"/>
      <c r="E38" s="37" t="s">
        <v>133</v>
      </c>
      <c r="F38" s="37"/>
      <c r="G38" s="37"/>
      <c r="H38" s="37"/>
      <c r="I38" s="37"/>
      <c r="J38" s="37"/>
      <c r="K38" s="739"/>
      <c r="L38" s="740"/>
      <c r="M38" s="739"/>
      <c r="N38" s="740"/>
      <c r="O38" s="739"/>
      <c r="P38" s="740"/>
      <c r="Q38" s="739"/>
      <c r="R38" s="740"/>
      <c r="S38" s="739"/>
      <c r="T38" s="740"/>
      <c r="U38" s="739"/>
      <c r="V38" s="740"/>
      <c r="W38" s="739"/>
      <c r="X38" s="740"/>
      <c r="Y38" s="739"/>
      <c r="Z38" s="740"/>
      <c r="AA38" s="739"/>
      <c r="AB38" s="740"/>
      <c r="AC38" s="739"/>
      <c r="AD38" s="740"/>
      <c r="AE38" s="37" t="s">
        <v>132</v>
      </c>
      <c r="AF38" s="17"/>
      <c r="AG38" s="103"/>
      <c r="AK38" s="17"/>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17"/>
      <c r="BO38" s="17"/>
      <c r="BP38" s="17"/>
      <c r="BQ38" s="17"/>
      <c r="BR38" s="17"/>
      <c r="BS38" s="17"/>
      <c r="BT38" s="17"/>
      <c r="BU38" s="17"/>
      <c r="BV38" s="17"/>
      <c r="BW38" s="17"/>
      <c r="BX38" s="17"/>
      <c r="BY38" s="17"/>
      <c r="BZ38" s="17"/>
      <c r="CA38" s="17"/>
      <c r="CB38" s="17"/>
      <c r="CC38" s="17"/>
      <c r="CD38" s="17"/>
      <c r="CE38" s="17"/>
    </row>
    <row r="39" spans="2:83" ht="11.25" customHeight="1">
      <c r="B39" s="102"/>
      <c r="C39" s="37"/>
      <c r="D39" s="37"/>
      <c r="E39" s="37" t="s">
        <v>134</v>
      </c>
      <c r="F39" s="37"/>
      <c r="G39" s="37"/>
      <c r="H39" s="37"/>
      <c r="I39" s="37"/>
      <c r="J39" s="37"/>
      <c r="K39" s="739"/>
      <c r="L39" s="740"/>
      <c r="M39" s="739"/>
      <c r="N39" s="740"/>
      <c r="O39" s="739"/>
      <c r="P39" s="740"/>
      <c r="Q39" s="739"/>
      <c r="R39" s="740"/>
      <c r="S39" s="739"/>
      <c r="T39" s="740"/>
      <c r="U39" s="739"/>
      <c r="V39" s="740"/>
      <c r="W39" s="739"/>
      <c r="X39" s="740"/>
      <c r="Y39" s="739"/>
      <c r="Z39" s="740"/>
      <c r="AA39" s="739"/>
      <c r="AB39" s="740"/>
      <c r="AC39" s="739"/>
      <c r="AD39" s="740"/>
      <c r="AE39" s="37" t="s">
        <v>132</v>
      </c>
      <c r="AF39" s="17"/>
      <c r="AG39" s="103"/>
      <c r="AK39" s="17"/>
      <c r="AL39" s="251"/>
      <c r="AM39" s="251"/>
      <c r="AN39" s="251"/>
      <c r="AO39" s="251"/>
      <c r="AP39" s="251"/>
      <c r="AQ39" s="251"/>
      <c r="AR39" s="251"/>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17"/>
      <c r="BO39" s="17"/>
      <c r="BP39" s="17"/>
      <c r="BQ39" s="17"/>
      <c r="BR39" s="17"/>
      <c r="BS39" s="17"/>
      <c r="BT39" s="17"/>
      <c r="BU39" s="17"/>
      <c r="BV39" s="17"/>
      <c r="BW39" s="17"/>
      <c r="BX39" s="17"/>
      <c r="BY39" s="17"/>
      <c r="BZ39" s="17"/>
      <c r="CA39" s="17"/>
      <c r="CB39" s="17"/>
      <c r="CC39" s="17"/>
      <c r="CD39" s="17"/>
      <c r="CE39" s="17"/>
    </row>
    <row r="40" spans="2:83" ht="11.25" customHeight="1">
      <c r="B40" s="102"/>
      <c r="C40" s="37"/>
      <c r="D40" s="37"/>
      <c r="E40" s="37" t="s">
        <v>135</v>
      </c>
      <c r="F40" s="37"/>
      <c r="G40" s="37"/>
      <c r="H40" s="37"/>
      <c r="I40" s="37"/>
      <c r="J40" s="37"/>
      <c r="K40" s="739"/>
      <c r="L40" s="740"/>
      <c r="M40" s="739"/>
      <c r="N40" s="740"/>
      <c r="O40" s="739"/>
      <c r="P40" s="740"/>
      <c r="Q40" s="739"/>
      <c r="R40" s="740"/>
      <c r="S40" s="739"/>
      <c r="T40" s="740"/>
      <c r="U40" s="739"/>
      <c r="V40" s="740"/>
      <c r="W40" s="739"/>
      <c r="X40" s="740"/>
      <c r="Y40" s="739"/>
      <c r="Z40" s="740"/>
      <c r="AA40" s="739"/>
      <c r="AB40" s="740"/>
      <c r="AC40" s="739"/>
      <c r="AD40" s="740"/>
      <c r="AE40" s="37" t="s">
        <v>132</v>
      </c>
      <c r="AF40" s="17"/>
      <c r="AG40" s="103"/>
      <c r="AK40" s="17"/>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17"/>
      <c r="BO40" s="17"/>
      <c r="BP40" s="17"/>
      <c r="BQ40" s="17"/>
      <c r="BR40" s="17"/>
      <c r="BS40" s="17"/>
      <c r="BT40" s="17"/>
      <c r="BU40" s="17"/>
      <c r="BV40" s="17"/>
      <c r="BW40" s="17"/>
      <c r="BX40" s="17"/>
      <c r="BY40" s="17"/>
      <c r="BZ40" s="17"/>
      <c r="CA40" s="17"/>
      <c r="CB40" s="17"/>
      <c r="CC40" s="17"/>
      <c r="CD40" s="17"/>
      <c r="CE40" s="17"/>
    </row>
    <row r="41" spans="2:83" ht="6.75" customHeight="1" collapsed="1">
      <c r="B41" s="102"/>
      <c r="C41" s="37"/>
      <c r="D41" s="37"/>
      <c r="E41" s="37"/>
      <c r="F41" s="37"/>
      <c r="G41" s="37"/>
      <c r="H41" s="37"/>
      <c r="I41" s="37"/>
      <c r="J41" s="37"/>
      <c r="K41" s="17"/>
      <c r="L41" s="17"/>
      <c r="M41" s="17"/>
      <c r="N41" s="17"/>
      <c r="O41" s="17"/>
      <c r="P41" s="17"/>
      <c r="Q41" s="17"/>
      <c r="R41" s="17"/>
      <c r="S41" s="17"/>
      <c r="T41" s="17"/>
      <c r="U41" s="17"/>
      <c r="V41" s="17"/>
      <c r="W41" s="17"/>
      <c r="X41" s="17"/>
      <c r="Y41" s="17"/>
      <c r="Z41" s="17"/>
      <c r="AA41" s="17"/>
      <c r="AB41" s="17"/>
      <c r="AC41" s="17"/>
      <c r="AD41" s="17"/>
      <c r="AE41" s="37"/>
      <c r="AF41" s="17"/>
      <c r="AG41" s="103"/>
      <c r="AK41" s="17"/>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17"/>
      <c r="BO41" s="17"/>
      <c r="BP41" s="17"/>
      <c r="BQ41" s="17"/>
      <c r="BR41" s="17"/>
      <c r="BS41" s="17"/>
      <c r="BT41" s="17"/>
      <c r="BU41" s="17"/>
      <c r="BV41" s="17"/>
      <c r="BW41" s="17"/>
      <c r="BX41" s="17"/>
      <c r="BY41" s="17"/>
      <c r="BZ41" s="17"/>
      <c r="CA41" s="17"/>
      <c r="CB41" s="17"/>
      <c r="CC41" s="17"/>
      <c r="CD41" s="17"/>
      <c r="CE41" s="17"/>
    </row>
    <row r="42" spans="2:83" ht="16.5" customHeight="1">
      <c r="B42" s="102"/>
      <c r="C42" s="63" t="s">
        <v>147</v>
      </c>
      <c r="D42" s="17"/>
      <c r="E42" s="37"/>
      <c r="F42" s="17"/>
      <c r="G42" s="17"/>
      <c r="H42" s="17"/>
      <c r="I42" s="17"/>
      <c r="J42" s="17"/>
      <c r="K42" s="17"/>
      <c r="L42" s="17"/>
      <c r="M42" s="17"/>
      <c r="N42" s="17"/>
      <c r="O42" s="17"/>
      <c r="P42" s="17"/>
      <c r="Q42" s="17"/>
      <c r="R42" s="17"/>
      <c r="S42" s="17"/>
      <c r="T42" s="17"/>
      <c r="U42" s="17"/>
      <c r="V42" s="17"/>
      <c r="W42" s="17"/>
      <c r="X42" s="17"/>
      <c r="Y42" s="17"/>
      <c r="Z42" s="17"/>
      <c r="AA42" s="17"/>
      <c r="AB42" s="17"/>
      <c r="AC42" s="17"/>
      <c r="AD42" s="64"/>
      <c r="AE42" s="17"/>
      <c r="AF42" s="17"/>
      <c r="AG42" s="103"/>
      <c r="AK42" s="17"/>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17"/>
      <c r="BO42" s="17"/>
      <c r="BP42" s="17"/>
      <c r="BQ42" s="17"/>
      <c r="BR42" s="17"/>
      <c r="BS42" s="17"/>
      <c r="BT42" s="17"/>
      <c r="BU42" s="17"/>
      <c r="BV42" s="17"/>
      <c r="BW42" s="17"/>
      <c r="BX42" s="17"/>
      <c r="BY42" s="17"/>
      <c r="BZ42" s="17"/>
      <c r="CA42" s="17"/>
      <c r="CB42" s="17"/>
      <c r="CC42" s="17"/>
      <c r="CD42" s="17"/>
      <c r="CE42" s="17"/>
    </row>
    <row r="43" spans="2:83" ht="5.25" customHeight="1">
      <c r="B43" s="102"/>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03"/>
      <c r="AK43" s="17"/>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17"/>
      <c r="BO43" s="17"/>
      <c r="BP43" s="17"/>
      <c r="BQ43" s="17"/>
      <c r="BR43" s="17"/>
      <c r="BS43" s="17"/>
      <c r="BT43" s="17"/>
      <c r="BU43" s="17"/>
      <c r="BV43" s="17"/>
      <c r="BW43" s="17"/>
      <c r="BX43" s="17"/>
      <c r="BY43" s="17"/>
      <c r="BZ43" s="17"/>
      <c r="CA43" s="17"/>
      <c r="CB43" s="17"/>
      <c r="CC43" s="17"/>
      <c r="CD43" s="17"/>
      <c r="CE43" s="17"/>
    </row>
    <row r="44" spans="2:83" ht="12.75" customHeight="1">
      <c r="B44" s="102"/>
      <c r="C44" s="37"/>
      <c r="D44" s="69" t="s">
        <v>148</v>
      </c>
      <c r="E44" s="37"/>
      <c r="F44" s="37"/>
      <c r="G44" s="37"/>
      <c r="H44" s="37"/>
      <c r="I44" s="37"/>
      <c r="J44" s="37"/>
      <c r="K44" s="17"/>
      <c r="L44" s="17"/>
      <c r="M44" s="17"/>
      <c r="N44" s="17"/>
      <c r="O44" s="17"/>
      <c r="P44" s="17"/>
      <c r="Q44" s="17"/>
      <c r="R44" s="17"/>
      <c r="S44" s="17"/>
      <c r="T44" s="17"/>
      <c r="U44" s="17"/>
      <c r="V44" s="17"/>
      <c r="W44" s="17"/>
      <c r="X44" s="17"/>
      <c r="Y44" s="17"/>
      <c r="Z44" s="17"/>
      <c r="AA44" s="17"/>
      <c r="AB44" s="17"/>
      <c r="AC44" s="17"/>
      <c r="AD44" s="17"/>
      <c r="AE44" s="37"/>
      <c r="AF44" s="17"/>
      <c r="AG44" s="103"/>
      <c r="AK44" s="17"/>
      <c r="AL44" s="251"/>
      <c r="AM44" s="251"/>
      <c r="AN44" s="251"/>
      <c r="AO44" s="251"/>
      <c r="AP44" s="251"/>
      <c r="AQ44" s="251"/>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17"/>
      <c r="BO44" s="17"/>
      <c r="BP44" s="17"/>
      <c r="BQ44" s="17"/>
      <c r="BR44" s="17"/>
      <c r="BS44" s="17"/>
      <c r="BT44" s="17"/>
      <c r="BU44" s="17"/>
      <c r="BV44" s="17"/>
      <c r="BW44" s="17"/>
      <c r="BX44" s="17"/>
      <c r="BY44" s="17"/>
      <c r="BZ44" s="17"/>
      <c r="CA44" s="17"/>
      <c r="CB44" s="17"/>
      <c r="CC44" s="17"/>
      <c r="CD44" s="17"/>
      <c r="CE44" s="17"/>
    </row>
    <row r="45" spans="2:83" ht="12" customHeight="1">
      <c r="B45" s="102"/>
      <c r="C45" s="37"/>
      <c r="D45" s="37"/>
      <c r="E45" s="70" t="s">
        <v>149</v>
      </c>
      <c r="F45" s="37"/>
      <c r="G45" s="37"/>
      <c r="H45" s="37"/>
      <c r="I45" s="37"/>
      <c r="J45" s="37"/>
      <c r="K45" s="741">
        <v>0</v>
      </c>
      <c r="L45" s="742"/>
      <c r="M45" s="741">
        <v>0</v>
      </c>
      <c r="N45" s="742"/>
      <c r="O45" s="741">
        <v>0</v>
      </c>
      <c r="P45" s="742"/>
      <c r="Q45" s="741">
        <v>0</v>
      </c>
      <c r="R45" s="742"/>
      <c r="S45" s="741">
        <v>0</v>
      </c>
      <c r="T45" s="742"/>
      <c r="U45" s="741">
        <v>0</v>
      </c>
      <c r="V45" s="742"/>
      <c r="W45" s="741">
        <v>0</v>
      </c>
      <c r="X45" s="742"/>
      <c r="Y45" s="741">
        <v>0</v>
      </c>
      <c r="Z45" s="742"/>
      <c r="AA45" s="741">
        <v>0</v>
      </c>
      <c r="AB45" s="742"/>
      <c r="AC45" s="741">
        <v>0</v>
      </c>
      <c r="AD45" s="742"/>
      <c r="AE45" s="37"/>
      <c r="AF45" s="17"/>
      <c r="AG45" s="103"/>
      <c r="AK45" s="17"/>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17"/>
      <c r="BO45" s="17"/>
      <c r="BP45" s="17"/>
      <c r="BQ45" s="17"/>
      <c r="BR45" s="17"/>
      <c r="BS45" s="17"/>
      <c r="BT45" s="17"/>
      <c r="BU45" s="17"/>
      <c r="BV45" s="17"/>
      <c r="BW45" s="17"/>
      <c r="BX45" s="17"/>
      <c r="BY45" s="17"/>
      <c r="BZ45" s="17"/>
      <c r="CA45" s="17"/>
      <c r="CB45" s="17"/>
      <c r="CC45" s="17"/>
      <c r="CD45" s="17"/>
      <c r="CE45" s="17"/>
    </row>
    <row r="46" spans="2:83" ht="5.25" customHeight="1">
      <c r="B46" s="102"/>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03"/>
      <c r="AK46" s="17"/>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17"/>
      <c r="BO46" s="17"/>
      <c r="BP46" s="17"/>
      <c r="BQ46" s="17"/>
      <c r="BR46" s="17"/>
      <c r="BS46" s="17"/>
      <c r="BT46" s="17"/>
      <c r="BU46" s="17"/>
      <c r="BV46" s="17"/>
      <c r="BW46" s="17"/>
      <c r="BX46" s="17"/>
      <c r="BY46" s="17"/>
      <c r="BZ46" s="17"/>
      <c r="CA46" s="17"/>
      <c r="CB46" s="17"/>
      <c r="CC46" s="17"/>
      <c r="CD46" s="17"/>
      <c r="CE46" s="17"/>
    </row>
    <row r="47" spans="2:83" ht="12.75" customHeight="1">
      <c r="B47" s="102"/>
      <c r="C47" s="37"/>
      <c r="D47" s="69" t="s">
        <v>150</v>
      </c>
      <c r="E47" s="37"/>
      <c r="F47" s="37"/>
      <c r="G47" s="37"/>
      <c r="H47" s="37"/>
      <c r="I47" s="37"/>
      <c r="J47" s="37"/>
      <c r="K47" s="17"/>
      <c r="L47" s="17"/>
      <c r="M47" s="17"/>
      <c r="N47" s="17"/>
      <c r="O47" s="17"/>
      <c r="P47" s="17"/>
      <c r="Q47" s="17"/>
      <c r="R47" s="17"/>
      <c r="S47" s="17"/>
      <c r="T47" s="17"/>
      <c r="U47" s="17"/>
      <c r="V47" s="17"/>
      <c r="W47" s="17"/>
      <c r="X47" s="17"/>
      <c r="Y47" s="17"/>
      <c r="Z47" s="17"/>
      <c r="AA47" s="17"/>
      <c r="AB47" s="17"/>
      <c r="AC47" s="17"/>
      <c r="AD47" s="17"/>
      <c r="AE47" s="37"/>
      <c r="AF47" s="17"/>
      <c r="AG47" s="103"/>
      <c r="AK47" s="17"/>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17"/>
      <c r="BO47" s="17"/>
      <c r="BP47" s="17"/>
      <c r="BQ47" s="17"/>
      <c r="BR47" s="17"/>
      <c r="BS47" s="17"/>
      <c r="BT47" s="17"/>
      <c r="BU47" s="17"/>
      <c r="BV47" s="17"/>
      <c r="BW47" s="17"/>
      <c r="BX47" s="17"/>
      <c r="BY47" s="17"/>
      <c r="BZ47" s="17"/>
      <c r="CA47" s="17"/>
      <c r="CB47" s="17"/>
      <c r="CC47" s="17"/>
      <c r="CD47" s="17"/>
      <c r="CE47" s="17"/>
    </row>
    <row r="48" spans="2:83" ht="10.5" customHeight="1">
      <c r="B48" s="102"/>
      <c r="C48" s="63"/>
      <c r="D48" s="17"/>
      <c r="E48" s="70" t="s">
        <v>151</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64"/>
      <c r="AE48" s="17"/>
      <c r="AF48" s="17"/>
      <c r="AG48" s="103"/>
      <c r="AK48" s="17"/>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17"/>
      <c r="BO48" s="17"/>
      <c r="BP48" s="17"/>
      <c r="BQ48" s="17"/>
      <c r="BR48" s="17"/>
      <c r="BS48" s="17"/>
      <c r="BT48" s="17"/>
      <c r="BU48" s="17"/>
      <c r="BV48" s="17"/>
      <c r="BW48" s="17"/>
      <c r="BX48" s="17"/>
      <c r="BY48" s="17"/>
      <c r="BZ48" s="17"/>
      <c r="CA48" s="17"/>
      <c r="CB48" s="17"/>
      <c r="CC48" s="17"/>
      <c r="CD48" s="17"/>
      <c r="CE48" s="17"/>
    </row>
    <row r="49" spans="2:83" ht="11.25" customHeight="1">
      <c r="B49" s="102"/>
      <c r="C49" s="37"/>
      <c r="D49" s="37">
        <v>1</v>
      </c>
      <c r="E49" s="569" t="s">
        <v>116</v>
      </c>
      <c r="F49" s="570"/>
      <c r="G49" s="569" t="s">
        <v>242</v>
      </c>
      <c r="H49" s="570"/>
      <c r="I49" s="570"/>
      <c r="J49" s="568" t="s">
        <v>172</v>
      </c>
      <c r="K49" s="734">
        <v>0.48325482407217046</v>
      </c>
      <c r="L49" s="735">
        <v>0</v>
      </c>
      <c r="M49" s="734">
        <v>0.699989485827203</v>
      </c>
      <c r="N49" s="735">
        <v>0</v>
      </c>
      <c r="O49" s="734">
        <v>0.38213502202643174</v>
      </c>
      <c r="P49" s="735">
        <v>0</v>
      </c>
      <c r="Q49" s="734">
        <v>0.64625601411641409</v>
      </c>
      <c r="R49" s="735">
        <v>0</v>
      </c>
      <c r="S49" s="734">
        <v>0.73955996067786522</v>
      </c>
      <c r="T49" s="735">
        <v>0</v>
      </c>
      <c r="U49" s="734">
        <v>0.35611825095057031</v>
      </c>
      <c r="V49" s="735">
        <v>0</v>
      </c>
      <c r="W49" s="734"/>
      <c r="X49" s="735"/>
      <c r="Y49" s="734"/>
      <c r="Z49" s="735"/>
      <c r="AA49" s="734"/>
      <c r="AB49" s="735"/>
      <c r="AC49" s="734"/>
      <c r="AD49" s="735"/>
      <c r="AE49" s="37"/>
      <c r="AF49" s="17"/>
      <c r="AG49" s="103"/>
      <c r="AK49" s="17"/>
      <c r="AL49" s="571"/>
      <c r="AM49" s="572"/>
      <c r="AN49" s="571"/>
      <c r="AO49" s="572"/>
      <c r="AP49" s="572"/>
      <c r="AQ49" s="573"/>
      <c r="AR49" s="783"/>
      <c r="AS49" s="783"/>
      <c r="AT49" s="783"/>
      <c r="AU49" s="783"/>
      <c r="AV49" s="783"/>
      <c r="AW49" s="783"/>
      <c r="AX49" s="783"/>
      <c r="AY49" s="783"/>
      <c r="AZ49" s="783"/>
      <c r="BA49" s="783"/>
      <c r="BB49" s="783"/>
      <c r="BC49" s="783"/>
      <c r="BD49" s="251"/>
      <c r="BE49" s="251"/>
      <c r="BF49" s="251"/>
      <c r="BG49" s="251"/>
      <c r="BH49" s="251"/>
      <c r="BI49" s="251"/>
      <c r="BJ49" s="251"/>
      <c r="BK49" s="251"/>
      <c r="BL49" s="251"/>
      <c r="BM49" s="251"/>
      <c r="BN49" s="17"/>
      <c r="BO49" s="17"/>
      <c r="BP49" s="17"/>
      <c r="BQ49" s="17"/>
      <c r="BR49" s="17"/>
      <c r="BS49" s="17"/>
      <c r="BT49" s="17"/>
      <c r="BU49" s="17"/>
      <c r="BV49" s="17"/>
      <c r="BW49" s="17"/>
      <c r="BX49" s="17"/>
      <c r="BY49" s="17"/>
      <c r="BZ49" s="17"/>
      <c r="CA49" s="17"/>
      <c r="CB49" s="17"/>
      <c r="CC49" s="17"/>
      <c r="CD49" s="17"/>
      <c r="CE49" s="17"/>
    </row>
    <row r="50" spans="2:83" ht="11.25" customHeight="1">
      <c r="B50" s="102"/>
      <c r="C50" s="37"/>
      <c r="D50" s="37">
        <v>2</v>
      </c>
      <c r="E50" s="569" t="s">
        <v>123</v>
      </c>
      <c r="F50" s="570"/>
      <c r="G50" s="569" t="s">
        <v>242</v>
      </c>
      <c r="H50" s="570"/>
      <c r="I50" s="570"/>
      <c r="J50" s="568" t="s">
        <v>172</v>
      </c>
      <c r="K50" s="734">
        <v>1.9430375272848164E-2</v>
      </c>
      <c r="L50" s="735">
        <v>0</v>
      </c>
      <c r="M50" s="734">
        <v>6.2940303509023895E-3</v>
      </c>
      <c r="N50" s="735">
        <v>0</v>
      </c>
      <c r="O50" s="734">
        <v>0.23565925110132158</v>
      </c>
      <c r="P50" s="735">
        <v>0</v>
      </c>
      <c r="Q50" s="734">
        <v>0.13925754493571071</v>
      </c>
      <c r="R50" s="735">
        <v>0</v>
      </c>
      <c r="S50" s="734">
        <v>0.10873536017402136</v>
      </c>
      <c r="T50" s="735">
        <v>0</v>
      </c>
      <c r="U50" s="734">
        <v>0.28774106463878324</v>
      </c>
      <c r="V50" s="735">
        <v>0</v>
      </c>
      <c r="W50" s="734"/>
      <c r="X50" s="735"/>
      <c r="Y50" s="734"/>
      <c r="Z50" s="735"/>
      <c r="AA50" s="734"/>
      <c r="AB50" s="735"/>
      <c r="AC50" s="734"/>
      <c r="AD50" s="735"/>
      <c r="AE50" s="37"/>
      <c r="AF50" s="17"/>
      <c r="AG50" s="103"/>
      <c r="AK50" s="17"/>
      <c r="AL50" s="571"/>
      <c r="AM50" s="572"/>
      <c r="AN50" s="571"/>
      <c r="AO50" s="572"/>
      <c r="AP50" s="572"/>
      <c r="AQ50" s="573"/>
      <c r="AR50" s="783"/>
      <c r="AS50" s="783"/>
      <c r="AT50" s="783"/>
      <c r="AU50" s="783"/>
      <c r="AV50" s="783"/>
      <c r="AW50" s="783"/>
      <c r="AX50" s="783"/>
      <c r="AY50" s="783"/>
      <c r="AZ50" s="783"/>
      <c r="BA50" s="783"/>
      <c r="BB50" s="783"/>
      <c r="BC50" s="783"/>
      <c r="BD50" s="251"/>
      <c r="BE50" s="251"/>
      <c r="BF50" s="251"/>
      <c r="BG50" s="251"/>
      <c r="BH50" s="251"/>
      <c r="BI50" s="251"/>
      <c r="BJ50" s="251"/>
      <c r="BK50" s="251"/>
      <c r="BL50" s="251"/>
      <c r="BM50" s="251"/>
      <c r="BN50" s="17"/>
      <c r="BO50" s="17"/>
      <c r="BP50" s="17"/>
      <c r="BQ50" s="17"/>
      <c r="BR50" s="17"/>
      <c r="BS50" s="17"/>
      <c r="BT50" s="17"/>
      <c r="BU50" s="17"/>
      <c r="BV50" s="17"/>
      <c r="BW50" s="17"/>
      <c r="BX50" s="17"/>
      <c r="BY50" s="17"/>
      <c r="BZ50" s="17"/>
      <c r="CA50" s="17"/>
      <c r="CB50" s="17"/>
      <c r="CC50" s="17"/>
      <c r="CD50" s="17"/>
      <c r="CE50" s="17"/>
    </row>
    <row r="51" spans="2:83" ht="11.25" customHeight="1">
      <c r="B51" s="102"/>
      <c r="C51" s="37"/>
      <c r="D51" s="37">
        <v>3</v>
      </c>
      <c r="E51" s="569" t="s">
        <v>124</v>
      </c>
      <c r="F51" s="570"/>
      <c r="G51" s="569" t="s">
        <v>243</v>
      </c>
      <c r="H51" s="570"/>
      <c r="I51" s="570"/>
      <c r="J51" s="568" t="s">
        <v>173</v>
      </c>
      <c r="K51" s="734">
        <v>4.272609573051861E-2</v>
      </c>
      <c r="L51" s="735">
        <v>0</v>
      </c>
      <c r="M51" s="734">
        <v>4.1727083366577836E-2</v>
      </c>
      <c r="N51" s="735">
        <v>0</v>
      </c>
      <c r="O51" s="734">
        <v>0.38220572687224669</v>
      </c>
      <c r="P51" s="735">
        <v>0</v>
      </c>
      <c r="Q51" s="734">
        <v>7.8294834255420803E-2</v>
      </c>
      <c r="R51" s="735">
        <v>0</v>
      </c>
      <c r="S51" s="734">
        <v>4.1931706376135275E-2</v>
      </c>
      <c r="T51" s="735">
        <v>0</v>
      </c>
      <c r="U51" s="734">
        <v>0.35614068441064634</v>
      </c>
      <c r="V51" s="735">
        <v>0</v>
      </c>
      <c r="W51" s="734"/>
      <c r="X51" s="735"/>
      <c r="Y51" s="734"/>
      <c r="Z51" s="735"/>
      <c r="AA51" s="734"/>
      <c r="AB51" s="735"/>
      <c r="AC51" s="734"/>
      <c r="AD51" s="735"/>
      <c r="AE51" s="37"/>
      <c r="AF51" s="17"/>
      <c r="AG51" s="103"/>
      <c r="AK51" s="17"/>
      <c r="AL51" s="571"/>
      <c r="AM51" s="572"/>
      <c r="AN51" s="571"/>
      <c r="AO51" s="572"/>
      <c r="AP51" s="572"/>
      <c r="AQ51" s="573"/>
      <c r="AR51" s="783"/>
      <c r="AS51" s="783"/>
      <c r="AT51" s="783"/>
      <c r="AU51" s="783"/>
      <c r="AV51" s="783"/>
      <c r="AW51" s="783"/>
      <c r="AX51" s="783"/>
      <c r="AY51" s="783"/>
      <c r="AZ51" s="783"/>
      <c r="BA51" s="783"/>
      <c r="BB51" s="783"/>
      <c r="BC51" s="783"/>
      <c r="BD51" s="251"/>
      <c r="BE51" s="251"/>
      <c r="BF51" s="251"/>
      <c r="BG51" s="251"/>
      <c r="BH51" s="251"/>
      <c r="BI51" s="251"/>
      <c r="BJ51" s="251"/>
      <c r="BK51" s="251"/>
      <c r="BL51" s="251"/>
      <c r="BM51" s="251"/>
      <c r="BN51" s="17"/>
      <c r="BO51" s="17"/>
      <c r="BP51" s="17"/>
      <c r="BQ51" s="17"/>
      <c r="BR51" s="17"/>
      <c r="BS51" s="17"/>
      <c r="BT51" s="17"/>
      <c r="BU51" s="17"/>
      <c r="BV51" s="17"/>
      <c r="BW51" s="17"/>
      <c r="BX51" s="17"/>
      <c r="BY51" s="17"/>
      <c r="BZ51" s="17"/>
      <c r="CA51" s="17"/>
      <c r="CB51" s="17"/>
      <c r="CC51" s="17"/>
      <c r="CD51" s="17"/>
      <c r="CE51" s="17"/>
    </row>
    <row r="52" spans="2:83" ht="11.25" customHeight="1">
      <c r="B52" s="102"/>
      <c r="C52" s="37"/>
      <c r="D52" s="37">
        <v>4</v>
      </c>
      <c r="E52" s="569" t="s">
        <v>122</v>
      </c>
      <c r="F52" s="570"/>
      <c r="G52" s="569" t="s">
        <v>171</v>
      </c>
      <c r="H52" s="570"/>
      <c r="I52" s="570"/>
      <c r="J52" s="568" t="s">
        <v>172</v>
      </c>
      <c r="K52" s="734">
        <v>7.0371365122969395E-3</v>
      </c>
      <c r="L52" s="735">
        <v>0</v>
      </c>
      <c r="M52" s="734">
        <v>4.7342833282801691E-6</v>
      </c>
      <c r="N52" s="735">
        <v>0</v>
      </c>
      <c r="O52" s="734">
        <v>0</v>
      </c>
      <c r="P52" s="735">
        <v>0</v>
      </c>
      <c r="Q52" s="734">
        <v>5.732293609086286E-3</v>
      </c>
      <c r="R52" s="735">
        <v>0</v>
      </c>
      <c r="S52" s="734">
        <v>1.0323207496304833E-2</v>
      </c>
      <c r="T52" s="735">
        <v>0</v>
      </c>
      <c r="U52" s="734">
        <v>0</v>
      </c>
      <c r="V52" s="735">
        <v>0</v>
      </c>
      <c r="W52" s="734"/>
      <c r="X52" s="735"/>
      <c r="Y52" s="734"/>
      <c r="Z52" s="735"/>
      <c r="AA52" s="734"/>
      <c r="AB52" s="735"/>
      <c r="AC52" s="734"/>
      <c r="AD52" s="735"/>
      <c r="AE52" s="37"/>
      <c r="AF52" s="17"/>
      <c r="AG52" s="103"/>
      <c r="AK52" s="17"/>
      <c r="AL52" s="571"/>
      <c r="AM52" s="572"/>
      <c r="AN52" s="571"/>
      <c r="AO52" s="572"/>
      <c r="AP52" s="572"/>
      <c r="AQ52" s="573"/>
      <c r="AR52" s="783"/>
      <c r="AS52" s="783"/>
      <c r="AT52" s="783"/>
      <c r="AU52" s="783"/>
      <c r="AV52" s="783"/>
      <c r="AW52" s="783"/>
      <c r="AX52" s="783"/>
      <c r="AY52" s="783"/>
      <c r="AZ52" s="783"/>
      <c r="BA52" s="783"/>
      <c r="BB52" s="783"/>
      <c r="BC52" s="783"/>
      <c r="BD52" s="251"/>
      <c r="BE52" s="251"/>
      <c r="BF52" s="251"/>
      <c r="BG52" s="251"/>
      <c r="BH52" s="251"/>
      <c r="BI52" s="251"/>
      <c r="BJ52" s="251"/>
      <c r="BK52" s="251"/>
      <c r="BL52" s="251"/>
      <c r="BM52" s="251"/>
      <c r="BN52" s="17"/>
      <c r="BO52" s="17"/>
      <c r="BP52" s="17"/>
      <c r="BQ52" s="17"/>
      <c r="BR52" s="17"/>
      <c r="BS52" s="17"/>
      <c r="BT52" s="17"/>
      <c r="BU52" s="17"/>
      <c r="BV52" s="17"/>
      <c r="BW52" s="17"/>
      <c r="BX52" s="17"/>
      <c r="BY52" s="17"/>
      <c r="BZ52" s="17"/>
      <c r="CA52" s="17"/>
      <c r="CB52" s="17"/>
      <c r="CC52" s="17"/>
      <c r="CD52" s="17"/>
      <c r="CE52" s="17"/>
    </row>
    <row r="53" spans="2:83" ht="11.25" customHeight="1">
      <c r="B53" s="102"/>
      <c r="C53" s="37"/>
      <c r="D53" s="37">
        <v>5</v>
      </c>
      <c r="E53" s="569" t="s">
        <v>124</v>
      </c>
      <c r="F53" s="570"/>
      <c r="G53" s="569" t="s">
        <v>234</v>
      </c>
      <c r="H53" s="570"/>
      <c r="I53" s="570"/>
      <c r="J53" s="568" t="s">
        <v>173</v>
      </c>
      <c r="K53" s="734">
        <v>7.2438628155160015E-2</v>
      </c>
      <c r="L53" s="735">
        <v>0</v>
      </c>
      <c r="M53" s="734">
        <v>3.2822811846745494E-2</v>
      </c>
      <c r="N53" s="735">
        <v>0</v>
      </c>
      <c r="O53" s="734">
        <v>0</v>
      </c>
      <c r="P53" s="735">
        <v>0</v>
      </c>
      <c r="Q53" s="734">
        <v>8.7514279256371147E-2</v>
      </c>
      <c r="R53" s="735">
        <v>0</v>
      </c>
      <c r="S53" s="734">
        <v>5.5889423926078097E-2</v>
      </c>
      <c r="T53" s="735">
        <v>0</v>
      </c>
      <c r="U53" s="734">
        <v>0</v>
      </c>
      <c r="V53" s="735">
        <v>0</v>
      </c>
      <c r="W53" s="734"/>
      <c r="X53" s="735"/>
      <c r="Y53" s="734"/>
      <c r="Z53" s="735"/>
      <c r="AA53" s="734"/>
      <c r="AB53" s="735"/>
      <c r="AC53" s="734"/>
      <c r="AD53" s="735"/>
      <c r="AE53" s="37"/>
      <c r="AF53" s="17"/>
      <c r="AG53" s="103"/>
      <c r="AK53" s="17"/>
      <c r="AL53" s="571"/>
      <c r="AM53" s="572"/>
      <c r="AN53" s="571"/>
      <c r="AO53" s="572"/>
      <c r="AP53" s="572"/>
      <c r="AQ53" s="573"/>
      <c r="AR53" s="783"/>
      <c r="AS53" s="783"/>
      <c r="AT53" s="783"/>
      <c r="AU53" s="783"/>
      <c r="AV53" s="783"/>
      <c r="AW53" s="783"/>
      <c r="AX53" s="783"/>
      <c r="AY53" s="783"/>
      <c r="AZ53" s="783"/>
      <c r="BA53" s="783"/>
      <c r="BB53" s="783"/>
      <c r="BC53" s="783"/>
      <c r="BD53" s="251"/>
      <c r="BE53" s="251"/>
      <c r="BF53" s="251"/>
      <c r="BG53" s="251"/>
      <c r="BH53" s="251"/>
      <c r="BI53" s="251"/>
      <c r="BJ53" s="251"/>
      <c r="BK53" s="251"/>
      <c r="BL53" s="251"/>
      <c r="BM53" s="251"/>
      <c r="BN53" s="17"/>
      <c r="BO53" s="17"/>
      <c r="BP53" s="17"/>
      <c r="BQ53" s="17"/>
      <c r="BR53" s="17"/>
      <c r="BS53" s="17"/>
      <c r="BT53" s="17"/>
      <c r="BU53" s="17"/>
      <c r="BV53" s="17"/>
      <c r="BW53" s="17"/>
      <c r="BX53" s="17"/>
      <c r="BY53" s="17"/>
      <c r="BZ53" s="17"/>
      <c r="CA53" s="17"/>
      <c r="CB53" s="17"/>
      <c r="CC53" s="17"/>
      <c r="CD53" s="17"/>
      <c r="CE53" s="17"/>
    </row>
    <row r="54" spans="2:83" ht="11.25" customHeight="1">
      <c r="B54" s="102"/>
      <c r="C54" s="37"/>
      <c r="D54" s="37">
        <v>6</v>
      </c>
      <c r="E54" s="569" t="s">
        <v>116</v>
      </c>
      <c r="F54" s="570"/>
      <c r="G54" s="569" t="s">
        <v>174</v>
      </c>
      <c r="H54" s="570"/>
      <c r="I54" s="570"/>
      <c r="J54" s="568" t="s">
        <v>173</v>
      </c>
      <c r="K54" s="734">
        <v>0.15024238205012677</v>
      </c>
      <c r="L54" s="735">
        <v>0</v>
      </c>
      <c r="M54" s="734">
        <v>5.8251729379099046E-2</v>
      </c>
      <c r="N54" s="735">
        <v>0</v>
      </c>
      <c r="O54" s="734">
        <v>0</v>
      </c>
      <c r="P54" s="735">
        <v>0</v>
      </c>
      <c r="Q54" s="734">
        <v>1.9202796056856066E-2</v>
      </c>
      <c r="R54" s="735">
        <v>0</v>
      </c>
      <c r="S54" s="734">
        <v>1.0034619746590687E-2</v>
      </c>
      <c r="T54" s="735">
        <v>0</v>
      </c>
      <c r="U54" s="734">
        <v>0</v>
      </c>
      <c r="V54" s="735">
        <v>0</v>
      </c>
      <c r="W54" s="734"/>
      <c r="X54" s="735"/>
      <c r="Y54" s="734"/>
      <c r="Z54" s="735"/>
      <c r="AA54" s="734"/>
      <c r="AB54" s="735"/>
      <c r="AC54" s="734"/>
      <c r="AD54" s="735"/>
      <c r="AE54" s="37"/>
      <c r="AF54" s="17"/>
      <c r="AG54" s="103"/>
      <c r="AK54" s="17"/>
      <c r="AL54" s="571"/>
      <c r="AM54" s="572"/>
      <c r="AN54" s="571"/>
      <c r="AO54" s="572"/>
      <c r="AP54" s="572"/>
      <c r="AQ54" s="573"/>
      <c r="AR54" s="783"/>
      <c r="AS54" s="783"/>
      <c r="AT54" s="783"/>
      <c r="AU54" s="783"/>
      <c r="AV54" s="783"/>
      <c r="AW54" s="783"/>
      <c r="AX54" s="783"/>
      <c r="AY54" s="783"/>
      <c r="AZ54" s="783"/>
      <c r="BA54" s="783"/>
      <c r="BB54" s="783"/>
      <c r="BC54" s="783"/>
      <c r="BD54" s="251"/>
      <c r="BE54" s="251"/>
      <c r="BF54" s="251"/>
      <c r="BG54" s="251"/>
      <c r="BH54" s="251"/>
      <c r="BI54" s="251"/>
      <c r="BJ54" s="251"/>
      <c r="BK54" s="251"/>
      <c r="BL54" s="251"/>
      <c r="BM54" s="251"/>
      <c r="BN54" s="17"/>
      <c r="BO54" s="17"/>
      <c r="BP54" s="17"/>
      <c r="BQ54" s="17"/>
      <c r="BR54" s="17"/>
      <c r="BS54" s="17"/>
      <c r="BT54" s="17"/>
      <c r="BU54" s="17"/>
      <c r="BV54" s="17"/>
      <c r="BW54" s="17"/>
      <c r="BX54" s="17"/>
      <c r="BY54" s="17"/>
      <c r="BZ54" s="17"/>
      <c r="CA54" s="17"/>
      <c r="CB54" s="17"/>
      <c r="CC54" s="17"/>
      <c r="CD54" s="17"/>
      <c r="CE54" s="17"/>
    </row>
    <row r="55" spans="2:83" ht="11.25" customHeight="1">
      <c r="B55" s="102"/>
      <c r="C55" s="37"/>
      <c r="D55" s="37">
        <v>7</v>
      </c>
      <c r="E55" s="569" t="s">
        <v>244</v>
      </c>
      <c r="F55" s="570"/>
      <c r="G55" s="569" t="s">
        <v>235</v>
      </c>
      <c r="H55" s="570"/>
      <c r="I55" s="570"/>
      <c r="J55" s="568" t="s">
        <v>173</v>
      </c>
      <c r="K55" s="734">
        <v>0.22487055820687907</v>
      </c>
      <c r="L55" s="735">
        <v>0</v>
      </c>
      <c r="M55" s="734">
        <v>0.1609101249461439</v>
      </c>
      <c r="N55" s="735">
        <v>0</v>
      </c>
      <c r="O55" s="734">
        <v>0</v>
      </c>
      <c r="P55" s="735">
        <v>0</v>
      </c>
      <c r="Q55" s="734">
        <v>2.3742237770140805E-2</v>
      </c>
      <c r="R55" s="735">
        <v>0</v>
      </c>
      <c r="S55" s="734">
        <v>3.3525721603004467E-2</v>
      </c>
      <c r="T55" s="735">
        <v>0</v>
      </c>
      <c r="U55" s="734">
        <v>0</v>
      </c>
      <c r="V55" s="735">
        <v>0</v>
      </c>
      <c r="W55" s="734"/>
      <c r="X55" s="735"/>
      <c r="Y55" s="734"/>
      <c r="Z55" s="735"/>
      <c r="AA55" s="734"/>
      <c r="AB55" s="735"/>
      <c r="AC55" s="734"/>
      <c r="AD55" s="735"/>
      <c r="AE55" s="37"/>
      <c r="AF55" s="17"/>
      <c r="AG55" s="103"/>
      <c r="AK55" s="17"/>
      <c r="AL55" s="571"/>
      <c r="AM55" s="572"/>
      <c r="AN55" s="571"/>
      <c r="AO55" s="572"/>
      <c r="AP55" s="572"/>
      <c r="AQ55" s="573"/>
      <c r="AR55" s="783"/>
      <c r="AS55" s="783"/>
      <c r="AT55" s="783"/>
      <c r="AU55" s="783"/>
      <c r="AV55" s="783"/>
      <c r="AW55" s="783"/>
      <c r="AX55" s="783"/>
      <c r="AY55" s="783"/>
      <c r="AZ55" s="783"/>
      <c r="BA55" s="783"/>
      <c r="BB55" s="783"/>
      <c r="BC55" s="783"/>
      <c r="BD55" s="251"/>
      <c r="BE55" s="251"/>
      <c r="BF55" s="251"/>
      <c r="BG55" s="251"/>
      <c r="BH55" s="251"/>
      <c r="BI55" s="251"/>
      <c r="BJ55" s="251"/>
      <c r="BK55" s="251"/>
      <c r="BL55" s="251"/>
      <c r="BM55" s="251"/>
      <c r="BN55" s="17"/>
      <c r="BO55" s="17"/>
      <c r="BP55" s="17"/>
      <c r="BQ55" s="17"/>
      <c r="BR55" s="17"/>
      <c r="BS55" s="17"/>
      <c r="BT55" s="17"/>
      <c r="BU55" s="17"/>
      <c r="BV55" s="17"/>
      <c r="BW55" s="17"/>
      <c r="BX55" s="17"/>
      <c r="BY55" s="17"/>
      <c r="BZ55" s="17"/>
      <c r="CA55" s="17"/>
      <c r="CB55" s="17"/>
      <c r="CC55" s="17"/>
      <c r="CD55" s="17"/>
      <c r="CE55" s="17"/>
    </row>
    <row r="56" spans="2:83" ht="11.25" customHeight="1">
      <c r="B56" s="102"/>
      <c r="C56" s="37"/>
      <c r="D56" s="37">
        <v>8</v>
      </c>
      <c r="E56" s="48"/>
      <c r="F56" s="49"/>
      <c r="G56" s="48"/>
      <c r="H56" s="49"/>
      <c r="I56" s="49"/>
      <c r="J56" s="50"/>
      <c r="K56" s="734"/>
      <c r="L56" s="735"/>
      <c r="M56" s="734"/>
      <c r="N56" s="735"/>
      <c r="O56" s="734"/>
      <c r="P56" s="735"/>
      <c r="Q56" s="734"/>
      <c r="R56" s="735"/>
      <c r="S56" s="734"/>
      <c r="T56" s="735"/>
      <c r="U56" s="734"/>
      <c r="V56" s="735"/>
      <c r="W56" s="734"/>
      <c r="X56" s="735"/>
      <c r="Y56" s="734"/>
      <c r="Z56" s="735"/>
      <c r="AA56" s="734"/>
      <c r="AB56" s="735"/>
      <c r="AC56" s="734"/>
      <c r="AD56" s="735"/>
      <c r="AE56" s="37"/>
      <c r="AF56" s="17"/>
      <c r="AG56" s="103"/>
      <c r="AK56" s="17"/>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17"/>
      <c r="BO56" s="17"/>
      <c r="BP56" s="17"/>
      <c r="BQ56" s="17"/>
      <c r="BR56" s="17"/>
      <c r="BS56" s="17"/>
      <c r="BT56" s="17"/>
      <c r="BU56" s="17"/>
      <c r="BV56" s="17"/>
      <c r="BW56" s="17"/>
      <c r="BX56" s="17"/>
      <c r="BY56" s="17"/>
      <c r="BZ56" s="17"/>
      <c r="CA56" s="17"/>
      <c r="CB56" s="17"/>
      <c r="CC56" s="17"/>
      <c r="CD56" s="17"/>
      <c r="CE56" s="17"/>
    </row>
    <row r="57" spans="2:83" ht="11.25" customHeight="1">
      <c r="B57" s="102"/>
      <c r="C57" s="37"/>
      <c r="D57" s="37">
        <v>9</v>
      </c>
      <c r="E57" s="48"/>
      <c r="F57" s="49"/>
      <c r="G57" s="48"/>
      <c r="H57" s="49"/>
      <c r="I57" s="49"/>
      <c r="J57" s="50"/>
      <c r="K57" s="734"/>
      <c r="L57" s="735"/>
      <c r="M57" s="734"/>
      <c r="N57" s="735"/>
      <c r="O57" s="734"/>
      <c r="P57" s="735"/>
      <c r="Q57" s="734"/>
      <c r="R57" s="735"/>
      <c r="S57" s="734"/>
      <c r="T57" s="735"/>
      <c r="U57" s="734"/>
      <c r="V57" s="735"/>
      <c r="W57" s="734"/>
      <c r="X57" s="735"/>
      <c r="Y57" s="734"/>
      <c r="Z57" s="735"/>
      <c r="AA57" s="734"/>
      <c r="AB57" s="735"/>
      <c r="AC57" s="734"/>
      <c r="AD57" s="735"/>
      <c r="AE57" s="37"/>
      <c r="AF57" s="17"/>
      <c r="AG57" s="103"/>
      <c r="AK57" s="17"/>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17"/>
      <c r="BO57" s="17"/>
      <c r="BP57" s="17"/>
      <c r="BQ57" s="17"/>
      <c r="BR57" s="17"/>
      <c r="BS57" s="17"/>
      <c r="BT57" s="17"/>
      <c r="BU57" s="17"/>
      <c r="BV57" s="17"/>
      <c r="BW57" s="17"/>
      <c r="BX57" s="17"/>
      <c r="BY57" s="17"/>
      <c r="BZ57" s="17"/>
      <c r="CA57" s="17"/>
      <c r="CB57" s="17"/>
      <c r="CC57" s="17"/>
      <c r="CD57" s="17"/>
      <c r="CE57" s="17"/>
    </row>
    <row r="58" spans="2:83" ht="11.25" customHeight="1">
      <c r="B58" s="102"/>
      <c r="C58" s="37"/>
      <c r="D58" s="37">
        <v>10</v>
      </c>
      <c r="E58" s="48"/>
      <c r="F58" s="49"/>
      <c r="G58" s="48"/>
      <c r="H58" s="49"/>
      <c r="I58" s="49"/>
      <c r="J58" s="50"/>
      <c r="K58" s="734"/>
      <c r="L58" s="735"/>
      <c r="M58" s="734"/>
      <c r="N58" s="735"/>
      <c r="O58" s="734"/>
      <c r="P58" s="735"/>
      <c r="Q58" s="734"/>
      <c r="R58" s="735"/>
      <c r="S58" s="734"/>
      <c r="T58" s="735"/>
      <c r="U58" s="734"/>
      <c r="V58" s="735"/>
      <c r="W58" s="734"/>
      <c r="X58" s="735"/>
      <c r="Y58" s="734"/>
      <c r="Z58" s="735"/>
      <c r="AA58" s="734"/>
      <c r="AB58" s="735"/>
      <c r="AC58" s="734"/>
      <c r="AD58" s="735"/>
      <c r="AE58" s="37"/>
      <c r="AF58" s="17"/>
      <c r="AG58" s="103"/>
      <c r="AK58" s="17"/>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17"/>
      <c r="BO58" s="17"/>
      <c r="BP58" s="17"/>
      <c r="BQ58" s="17"/>
      <c r="BR58" s="17"/>
      <c r="BS58" s="17"/>
      <c r="BT58" s="17"/>
      <c r="BU58" s="17"/>
      <c r="BV58" s="17"/>
      <c r="BW58" s="17"/>
      <c r="BX58" s="17"/>
      <c r="BY58" s="17"/>
      <c r="BZ58" s="17"/>
      <c r="CA58" s="17"/>
      <c r="CB58" s="17"/>
      <c r="CC58" s="17"/>
      <c r="CD58" s="17"/>
      <c r="CE58" s="17"/>
    </row>
    <row r="59" spans="2:83" ht="11.25" customHeight="1">
      <c r="B59" s="102"/>
      <c r="C59" s="37"/>
      <c r="D59" s="37">
        <v>11</v>
      </c>
      <c r="E59" s="48"/>
      <c r="F59" s="49"/>
      <c r="G59" s="48"/>
      <c r="H59" s="49"/>
      <c r="I59" s="49"/>
      <c r="J59" s="50"/>
      <c r="K59" s="734"/>
      <c r="L59" s="735"/>
      <c r="M59" s="734"/>
      <c r="N59" s="735"/>
      <c r="O59" s="734"/>
      <c r="P59" s="735"/>
      <c r="Q59" s="734"/>
      <c r="R59" s="735"/>
      <c r="S59" s="734"/>
      <c r="T59" s="735"/>
      <c r="U59" s="734"/>
      <c r="V59" s="735"/>
      <c r="W59" s="734"/>
      <c r="X59" s="735"/>
      <c r="Y59" s="734"/>
      <c r="Z59" s="735"/>
      <c r="AA59" s="734"/>
      <c r="AB59" s="735"/>
      <c r="AC59" s="734"/>
      <c r="AD59" s="735"/>
      <c r="AE59" s="37"/>
      <c r="AF59" s="17"/>
      <c r="AG59" s="103"/>
      <c r="AK59" s="17"/>
      <c r="AL59" s="251"/>
      <c r="AM59" s="251"/>
      <c r="AN59" s="251"/>
      <c r="AO59" s="251"/>
      <c r="AP59" s="251"/>
      <c r="AQ59" s="251"/>
      <c r="AR59" s="251"/>
      <c r="AS59" s="251"/>
      <c r="AT59" s="251"/>
      <c r="AU59" s="251"/>
      <c r="AV59" s="251"/>
      <c r="AW59" s="251"/>
      <c r="AX59" s="251"/>
      <c r="AY59" s="251"/>
      <c r="AZ59" s="251"/>
      <c r="BA59" s="251"/>
      <c r="BB59" s="251"/>
      <c r="BC59" s="251"/>
      <c r="BD59" s="251"/>
      <c r="BE59" s="251"/>
      <c r="BF59" s="251"/>
      <c r="BG59" s="251"/>
      <c r="BH59" s="251"/>
      <c r="BI59" s="251"/>
      <c r="BJ59" s="251"/>
      <c r="BK59" s="251"/>
      <c r="BL59" s="251"/>
      <c r="BM59" s="251"/>
      <c r="BN59" s="17"/>
      <c r="BO59" s="17"/>
      <c r="BP59" s="17"/>
      <c r="BQ59" s="17"/>
      <c r="BR59" s="17"/>
      <c r="BS59" s="17"/>
      <c r="BT59" s="17"/>
      <c r="BU59" s="17"/>
      <c r="BV59" s="17"/>
      <c r="BW59" s="17"/>
      <c r="BX59" s="17"/>
      <c r="BY59" s="17"/>
      <c r="BZ59" s="17"/>
      <c r="CA59" s="17"/>
      <c r="CB59" s="17"/>
      <c r="CC59" s="17"/>
      <c r="CD59" s="17"/>
      <c r="CE59" s="17"/>
    </row>
    <row r="60" spans="2:83" ht="11.25" customHeight="1">
      <c r="B60" s="102"/>
      <c r="C60" s="37"/>
      <c r="D60" s="37">
        <v>12</v>
      </c>
      <c r="E60" s="48"/>
      <c r="F60" s="49"/>
      <c r="G60" s="48"/>
      <c r="H60" s="49"/>
      <c r="I60" s="49"/>
      <c r="J60" s="50"/>
      <c r="K60" s="734"/>
      <c r="L60" s="735"/>
      <c r="M60" s="734"/>
      <c r="N60" s="735"/>
      <c r="O60" s="734"/>
      <c r="P60" s="735"/>
      <c r="Q60" s="734"/>
      <c r="R60" s="735"/>
      <c r="S60" s="734"/>
      <c r="T60" s="735"/>
      <c r="U60" s="734"/>
      <c r="V60" s="735"/>
      <c r="W60" s="734"/>
      <c r="X60" s="735"/>
      <c r="Y60" s="734"/>
      <c r="Z60" s="735"/>
      <c r="AA60" s="734"/>
      <c r="AB60" s="735"/>
      <c r="AC60" s="734"/>
      <c r="AD60" s="735"/>
      <c r="AE60" s="37"/>
      <c r="AF60" s="17"/>
      <c r="AG60" s="103"/>
      <c r="AK60" s="17"/>
      <c r="AL60" s="251"/>
      <c r="AM60" s="251"/>
      <c r="AN60" s="251"/>
      <c r="AO60" s="251"/>
      <c r="AP60" s="251"/>
      <c r="AQ60" s="251"/>
      <c r="AR60" s="251"/>
      <c r="AS60" s="251"/>
      <c r="AT60" s="251"/>
      <c r="AU60" s="251"/>
      <c r="AV60" s="251"/>
      <c r="AW60" s="251"/>
      <c r="AX60" s="251"/>
      <c r="AY60" s="251"/>
      <c r="AZ60" s="251"/>
      <c r="BA60" s="251"/>
      <c r="BB60" s="251"/>
      <c r="BC60" s="251"/>
      <c r="BD60" s="251"/>
      <c r="BE60" s="251"/>
      <c r="BF60" s="251"/>
      <c r="BG60" s="251"/>
      <c r="BH60" s="251"/>
      <c r="BI60" s="251"/>
      <c r="BJ60" s="251"/>
      <c r="BK60" s="251"/>
      <c r="BL60" s="251"/>
      <c r="BM60" s="251"/>
      <c r="BN60" s="17"/>
      <c r="BO60" s="17"/>
      <c r="BP60" s="17"/>
      <c r="BQ60" s="17"/>
      <c r="BR60" s="17"/>
      <c r="BS60" s="17"/>
      <c r="BT60" s="17"/>
      <c r="BU60" s="17"/>
      <c r="BV60" s="17"/>
      <c r="BW60" s="17"/>
      <c r="BX60" s="17"/>
      <c r="BY60" s="17"/>
      <c r="BZ60" s="17"/>
      <c r="CA60" s="17"/>
      <c r="CB60" s="17"/>
      <c r="CC60" s="17"/>
      <c r="CD60" s="17"/>
      <c r="CE60" s="17"/>
    </row>
    <row r="61" spans="2:83" ht="11.25" customHeight="1">
      <c r="B61" s="102"/>
      <c r="C61" s="37"/>
      <c r="D61" s="37">
        <v>13</v>
      </c>
      <c r="E61" s="48"/>
      <c r="F61" s="49"/>
      <c r="G61" s="48"/>
      <c r="H61" s="49"/>
      <c r="I61" s="49"/>
      <c r="J61" s="50"/>
      <c r="K61" s="734"/>
      <c r="L61" s="735"/>
      <c r="M61" s="734"/>
      <c r="N61" s="735"/>
      <c r="O61" s="734"/>
      <c r="P61" s="735"/>
      <c r="Q61" s="734"/>
      <c r="R61" s="735"/>
      <c r="S61" s="734"/>
      <c r="T61" s="735"/>
      <c r="U61" s="734"/>
      <c r="V61" s="735"/>
      <c r="W61" s="734"/>
      <c r="X61" s="735"/>
      <c r="Y61" s="734"/>
      <c r="Z61" s="735"/>
      <c r="AA61" s="734"/>
      <c r="AB61" s="735"/>
      <c r="AC61" s="734"/>
      <c r="AD61" s="735"/>
      <c r="AE61" s="37"/>
      <c r="AF61" s="17"/>
      <c r="AG61" s="103"/>
      <c r="AK61" s="17"/>
      <c r="AL61" s="251"/>
      <c r="AM61" s="251"/>
      <c r="AN61" s="251"/>
      <c r="AO61" s="251"/>
      <c r="AP61" s="251"/>
      <c r="AQ61" s="251"/>
      <c r="AR61" s="251"/>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17"/>
      <c r="BO61" s="17"/>
      <c r="BP61" s="17"/>
      <c r="BQ61" s="17"/>
      <c r="BR61" s="17"/>
      <c r="BS61" s="17"/>
      <c r="BT61" s="17"/>
      <c r="BU61" s="17"/>
      <c r="BV61" s="17"/>
      <c r="BW61" s="17"/>
      <c r="BX61" s="17"/>
      <c r="BY61" s="17"/>
      <c r="BZ61" s="17"/>
      <c r="CA61" s="17"/>
      <c r="CB61" s="17"/>
      <c r="CC61" s="17"/>
      <c r="CD61" s="17"/>
      <c r="CE61" s="17"/>
    </row>
    <row r="62" spans="2:83" ht="11.25" customHeight="1">
      <c r="B62" s="102"/>
      <c r="C62" s="37"/>
      <c r="D62" s="37">
        <v>14</v>
      </c>
      <c r="E62" s="48"/>
      <c r="F62" s="49"/>
      <c r="G62" s="48"/>
      <c r="H62" s="49"/>
      <c r="I62" s="49"/>
      <c r="J62" s="50"/>
      <c r="K62" s="734"/>
      <c r="L62" s="735"/>
      <c r="M62" s="734"/>
      <c r="N62" s="735"/>
      <c r="O62" s="734"/>
      <c r="P62" s="735"/>
      <c r="Q62" s="734"/>
      <c r="R62" s="735"/>
      <c r="S62" s="734"/>
      <c r="T62" s="735"/>
      <c r="U62" s="734"/>
      <c r="V62" s="735"/>
      <c r="W62" s="734"/>
      <c r="X62" s="735"/>
      <c r="Y62" s="734"/>
      <c r="Z62" s="735"/>
      <c r="AA62" s="734"/>
      <c r="AB62" s="735"/>
      <c r="AC62" s="734"/>
      <c r="AD62" s="735"/>
      <c r="AE62" s="37"/>
      <c r="AF62" s="17"/>
      <c r="AG62" s="103"/>
      <c r="AK62" s="17"/>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17"/>
      <c r="BO62" s="17"/>
      <c r="BP62" s="17"/>
      <c r="BQ62" s="17"/>
      <c r="BR62" s="17"/>
      <c r="BS62" s="17"/>
      <c r="BT62" s="17"/>
      <c r="BU62" s="17"/>
      <c r="BV62" s="17"/>
      <c r="BW62" s="17"/>
      <c r="BX62" s="17"/>
      <c r="BY62" s="17"/>
      <c r="BZ62" s="17"/>
      <c r="CA62" s="17"/>
      <c r="CB62" s="17"/>
      <c r="CC62" s="17"/>
      <c r="CD62" s="17"/>
      <c r="CE62" s="17"/>
    </row>
    <row r="63" spans="2:83" ht="11.25" customHeight="1">
      <c r="B63" s="102"/>
      <c r="C63" s="37"/>
      <c r="D63" s="37">
        <v>15</v>
      </c>
      <c r="E63" s="48" t="s">
        <v>121</v>
      </c>
      <c r="F63" s="49"/>
      <c r="G63" s="48" t="s">
        <v>121</v>
      </c>
      <c r="H63" s="49"/>
      <c r="I63" s="49"/>
      <c r="J63" s="50" t="s">
        <v>121</v>
      </c>
      <c r="K63" s="734"/>
      <c r="L63" s="735"/>
      <c r="M63" s="734"/>
      <c r="N63" s="735"/>
      <c r="O63" s="734"/>
      <c r="P63" s="735"/>
      <c r="Q63" s="734"/>
      <c r="R63" s="735"/>
      <c r="S63" s="734"/>
      <c r="T63" s="735"/>
      <c r="U63" s="734"/>
      <c r="V63" s="735"/>
      <c r="W63" s="734"/>
      <c r="X63" s="735"/>
      <c r="Y63" s="734"/>
      <c r="Z63" s="735"/>
      <c r="AA63" s="734"/>
      <c r="AB63" s="735"/>
      <c r="AC63" s="734"/>
      <c r="AD63" s="735"/>
      <c r="AE63" s="37"/>
      <c r="AF63" s="17"/>
      <c r="AG63" s="103"/>
      <c r="AK63" s="17"/>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17"/>
      <c r="BO63" s="17"/>
      <c r="BP63" s="17"/>
      <c r="BQ63" s="17"/>
      <c r="BR63" s="17"/>
      <c r="BS63" s="17"/>
      <c r="BT63" s="17"/>
      <c r="BU63" s="17"/>
      <c r="BV63" s="17"/>
      <c r="BW63" s="17"/>
      <c r="BX63" s="17"/>
      <c r="BY63" s="17"/>
      <c r="BZ63" s="17"/>
      <c r="CA63" s="17"/>
      <c r="CB63" s="17"/>
      <c r="CC63" s="17"/>
      <c r="CD63" s="17"/>
      <c r="CE63" s="17"/>
    </row>
    <row r="64" spans="2:83" ht="11.25" customHeight="1">
      <c r="B64" s="102"/>
      <c r="C64" s="37"/>
      <c r="D64" s="37">
        <v>16</v>
      </c>
      <c r="E64" s="48" t="s">
        <v>121</v>
      </c>
      <c r="F64" s="49"/>
      <c r="G64" s="48" t="s">
        <v>121</v>
      </c>
      <c r="H64" s="49"/>
      <c r="I64" s="49"/>
      <c r="J64" s="50" t="s">
        <v>121</v>
      </c>
      <c r="K64" s="734"/>
      <c r="L64" s="735"/>
      <c r="M64" s="734"/>
      <c r="N64" s="735"/>
      <c r="O64" s="734"/>
      <c r="P64" s="735"/>
      <c r="Q64" s="734"/>
      <c r="R64" s="735"/>
      <c r="S64" s="734"/>
      <c r="T64" s="735"/>
      <c r="U64" s="734"/>
      <c r="V64" s="735"/>
      <c r="W64" s="734"/>
      <c r="X64" s="735"/>
      <c r="Y64" s="734"/>
      <c r="Z64" s="735"/>
      <c r="AA64" s="734"/>
      <c r="AB64" s="735"/>
      <c r="AC64" s="734"/>
      <c r="AD64" s="735"/>
      <c r="AE64" s="37"/>
      <c r="AF64" s="17"/>
      <c r="AG64" s="103"/>
      <c r="AK64" s="17"/>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17"/>
      <c r="BO64" s="17"/>
      <c r="BP64" s="17"/>
      <c r="BQ64" s="17"/>
      <c r="BR64" s="17"/>
      <c r="BS64" s="17"/>
      <c r="BT64" s="17"/>
      <c r="BU64" s="17"/>
      <c r="BV64" s="17"/>
      <c r="BW64" s="17"/>
      <c r="BX64" s="17"/>
      <c r="BY64" s="17"/>
      <c r="BZ64" s="17"/>
      <c r="CA64" s="17"/>
      <c r="CB64" s="17"/>
      <c r="CC64" s="17"/>
      <c r="CD64" s="17"/>
      <c r="CE64" s="17"/>
    </row>
    <row r="65" spans="2:83" ht="11.25" customHeight="1">
      <c r="B65" s="102"/>
      <c r="C65" s="37"/>
      <c r="D65" s="37">
        <v>17</v>
      </c>
      <c r="E65" s="48" t="s">
        <v>121</v>
      </c>
      <c r="F65" s="49"/>
      <c r="G65" s="48" t="s">
        <v>121</v>
      </c>
      <c r="H65" s="49"/>
      <c r="I65" s="49"/>
      <c r="J65" s="50" t="s">
        <v>121</v>
      </c>
      <c r="K65" s="734"/>
      <c r="L65" s="735"/>
      <c r="M65" s="734"/>
      <c r="N65" s="735"/>
      <c r="O65" s="734"/>
      <c r="P65" s="735"/>
      <c r="Q65" s="734"/>
      <c r="R65" s="735"/>
      <c r="S65" s="734"/>
      <c r="T65" s="735"/>
      <c r="U65" s="734"/>
      <c r="V65" s="735"/>
      <c r="W65" s="734"/>
      <c r="X65" s="735"/>
      <c r="Y65" s="734"/>
      <c r="Z65" s="735"/>
      <c r="AA65" s="734"/>
      <c r="AB65" s="735"/>
      <c r="AC65" s="734"/>
      <c r="AD65" s="735"/>
      <c r="AE65" s="37"/>
      <c r="AF65" s="17"/>
      <c r="AG65" s="103"/>
      <c r="AK65" s="17"/>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17"/>
      <c r="BO65" s="17"/>
      <c r="BP65" s="17"/>
      <c r="BQ65" s="17"/>
      <c r="BR65" s="17"/>
      <c r="BS65" s="17"/>
      <c r="BT65" s="17"/>
      <c r="BU65" s="17"/>
      <c r="BV65" s="17"/>
      <c r="BW65" s="17"/>
      <c r="BX65" s="17"/>
      <c r="BY65" s="17"/>
      <c r="BZ65" s="17"/>
      <c r="CA65" s="17"/>
      <c r="CB65" s="17"/>
      <c r="CC65" s="17"/>
      <c r="CD65" s="17"/>
      <c r="CE65" s="17"/>
    </row>
    <row r="66" spans="2:83" ht="11.25" customHeight="1">
      <c r="B66" s="102"/>
      <c r="C66" s="37"/>
      <c r="D66" s="37">
        <v>18</v>
      </c>
      <c r="E66" s="48" t="s">
        <v>121</v>
      </c>
      <c r="F66" s="49"/>
      <c r="G66" s="48" t="s">
        <v>121</v>
      </c>
      <c r="H66" s="49"/>
      <c r="I66" s="49"/>
      <c r="J66" s="50" t="s">
        <v>121</v>
      </c>
      <c r="K66" s="734"/>
      <c r="L66" s="735"/>
      <c r="M66" s="734"/>
      <c r="N66" s="735"/>
      <c r="O66" s="734"/>
      <c r="P66" s="735"/>
      <c r="Q66" s="734"/>
      <c r="R66" s="735"/>
      <c r="S66" s="734"/>
      <c r="T66" s="735"/>
      <c r="U66" s="734"/>
      <c r="V66" s="735"/>
      <c r="W66" s="734"/>
      <c r="X66" s="735"/>
      <c r="Y66" s="734"/>
      <c r="Z66" s="735"/>
      <c r="AA66" s="734"/>
      <c r="AB66" s="735"/>
      <c r="AC66" s="734"/>
      <c r="AD66" s="735"/>
      <c r="AE66" s="37"/>
      <c r="AF66" s="17"/>
      <c r="AG66" s="103"/>
      <c r="AK66" s="17"/>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17"/>
      <c r="BO66" s="17"/>
      <c r="BP66" s="17"/>
      <c r="BQ66" s="17"/>
      <c r="BR66" s="17"/>
      <c r="BS66" s="17"/>
      <c r="BT66" s="17"/>
      <c r="BU66" s="17"/>
      <c r="BV66" s="17"/>
      <c r="BW66" s="17"/>
      <c r="BX66" s="17"/>
      <c r="BY66" s="17"/>
      <c r="BZ66" s="17"/>
      <c r="CA66" s="17"/>
      <c r="CB66" s="17"/>
      <c r="CC66" s="17"/>
      <c r="CD66" s="17"/>
      <c r="CE66" s="17"/>
    </row>
    <row r="67" spans="2:83" ht="11.25" customHeight="1">
      <c r="B67" s="102"/>
      <c r="C67" s="37"/>
      <c r="D67" s="37">
        <v>19</v>
      </c>
      <c r="E67" s="48" t="s">
        <v>121</v>
      </c>
      <c r="F67" s="49"/>
      <c r="G67" s="48" t="s">
        <v>121</v>
      </c>
      <c r="H67" s="49"/>
      <c r="I67" s="49"/>
      <c r="J67" s="50" t="s">
        <v>121</v>
      </c>
      <c r="K67" s="734"/>
      <c r="L67" s="735"/>
      <c r="M67" s="734"/>
      <c r="N67" s="735"/>
      <c r="O67" s="734"/>
      <c r="P67" s="735"/>
      <c r="Q67" s="734"/>
      <c r="R67" s="735"/>
      <c r="S67" s="734"/>
      <c r="T67" s="735"/>
      <c r="U67" s="734"/>
      <c r="V67" s="735"/>
      <c r="W67" s="734"/>
      <c r="X67" s="735"/>
      <c r="Y67" s="734"/>
      <c r="Z67" s="735"/>
      <c r="AA67" s="734"/>
      <c r="AB67" s="735"/>
      <c r="AC67" s="734"/>
      <c r="AD67" s="735"/>
      <c r="AE67" s="37"/>
      <c r="AF67" s="17"/>
      <c r="AG67" s="103"/>
      <c r="AK67" s="17"/>
      <c r="AL67" s="251"/>
      <c r="AM67" s="251"/>
      <c r="AN67" s="251"/>
      <c r="AO67" s="251"/>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17"/>
      <c r="BO67" s="17"/>
      <c r="BP67" s="17"/>
      <c r="BQ67" s="17"/>
      <c r="BR67" s="17"/>
      <c r="BS67" s="17"/>
      <c r="BT67" s="17"/>
      <c r="BU67" s="17"/>
      <c r="BV67" s="17"/>
      <c r="BW67" s="17"/>
      <c r="BX67" s="17"/>
      <c r="BY67" s="17"/>
      <c r="BZ67" s="17"/>
      <c r="CA67" s="17"/>
      <c r="CB67" s="17"/>
      <c r="CC67" s="17"/>
      <c r="CD67" s="17"/>
      <c r="CE67" s="17"/>
    </row>
    <row r="68" spans="2:83" ht="11.25" customHeight="1">
      <c r="B68" s="102"/>
      <c r="C68" s="37"/>
      <c r="D68" s="37">
        <v>20</v>
      </c>
      <c r="E68" s="81" t="s">
        <v>121</v>
      </c>
      <c r="F68" s="82"/>
      <c r="G68" s="81" t="s">
        <v>121</v>
      </c>
      <c r="H68" s="82"/>
      <c r="I68" s="82"/>
      <c r="J68" s="83" t="s">
        <v>121</v>
      </c>
      <c r="K68" s="736"/>
      <c r="L68" s="737"/>
      <c r="M68" s="736"/>
      <c r="N68" s="737"/>
      <c r="O68" s="736"/>
      <c r="P68" s="737"/>
      <c r="Q68" s="736"/>
      <c r="R68" s="737"/>
      <c r="S68" s="736"/>
      <c r="T68" s="737"/>
      <c r="U68" s="736"/>
      <c r="V68" s="737"/>
      <c r="W68" s="736"/>
      <c r="X68" s="737"/>
      <c r="Y68" s="736"/>
      <c r="Z68" s="737"/>
      <c r="AA68" s="736"/>
      <c r="AB68" s="737"/>
      <c r="AC68" s="736"/>
      <c r="AD68" s="737"/>
      <c r="AE68" s="37"/>
      <c r="AF68" s="17"/>
      <c r="AG68" s="103"/>
      <c r="AK68" s="17"/>
      <c r="AL68" s="251"/>
      <c r="AM68" s="251"/>
      <c r="AN68" s="251"/>
      <c r="AO68" s="251"/>
      <c r="AP68" s="251"/>
      <c r="AQ68" s="251"/>
      <c r="AR68" s="251"/>
      <c r="AS68" s="251"/>
      <c r="AT68" s="251"/>
      <c r="AU68" s="251"/>
      <c r="AV68" s="251"/>
      <c r="AW68" s="251"/>
      <c r="AX68" s="251"/>
      <c r="AY68" s="251"/>
      <c r="AZ68" s="251"/>
      <c r="BA68" s="251"/>
      <c r="BB68" s="251"/>
      <c r="BC68" s="251"/>
      <c r="BD68" s="251"/>
      <c r="BE68" s="251"/>
      <c r="BF68" s="251"/>
      <c r="BG68" s="251"/>
      <c r="BH68" s="251"/>
      <c r="BI68" s="251"/>
      <c r="BJ68" s="251"/>
      <c r="BK68" s="251"/>
      <c r="BL68" s="251"/>
      <c r="BM68" s="251"/>
      <c r="BN68" s="17"/>
      <c r="BO68" s="17"/>
      <c r="BP68" s="17"/>
      <c r="BQ68" s="17"/>
      <c r="BR68" s="17"/>
      <c r="BS68" s="17"/>
      <c r="BT68" s="17"/>
      <c r="BU68" s="17"/>
      <c r="BV68" s="17"/>
      <c r="BW68" s="17"/>
      <c r="BX68" s="17"/>
      <c r="BY68" s="17"/>
      <c r="BZ68" s="17"/>
      <c r="CA68" s="17"/>
      <c r="CB68" s="17"/>
      <c r="CC68" s="17"/>
      <c r="CD68" s="17"/>
      <c r="CE68" s="17"/>
    </row>
    <row r="69" spans="2:83" ht="11.25" customHeight="1">
      <c r="B69" s="102"/>
      <c r="C69" s="37"/>
      <c r="D69" s="66"/>
      <c r="E69" s="84" t="s">
        <v>152</v>
      </c>
      <c r="F69" s="84"/>
      <c r="G69" s="84"/>
      <c r="H69" s="84"/>
      <c r="I69" s="84"/>
      <c r="J69" s="84"/>
      <c r="K69" s="776">
        <v>1</v>
      </c>
      <c r="L69" s="777">
        <v>0</v>
      </c>
      <c r="M69" s="776">
        <v>0.99999999999999989</v>
      </c>
      <c r="N69" s="777">
        <v>0</v>
      </c>
      <c r="O69" s="776">
        <v>1</v>
      </c>
      <c r="P69" s="777">
        <v>0</v>
      </c>
      <c r="Q69" s="776">
        <v>1</v>
      </c>
      <c r="R69" s="777">
        <v>0</v>
      </c>
      <c r="S69" s="776">
        <v>1</v>
      </c>
      <c r="T69" s="777">
        <v>0</v>
      </c>
      <c r="U69" s="776">
        <v>0.99999999999999978</v>
      </c>
      <c r="V69" s="777">
        <v>0</v>
      </c>
      <c r="W69" s="776"/>
      <c r="X69" s="777"/>
      <c r="Y69" s="776"/>
      <c r="Z69" s="777"/>
      <c r="AA69" s="776"/>
      <c r="AB69" s="777"/>
      <c r="AC69" s="776"/>
      <c r="AD69" s="777"/>
      <c r="AE69" s="37"/>
      <c r="AF69" s="17"/>
      <c r="AG69" s="103"/>
      <c r="AK69" s="17"/>
      <c r="AL69" s="575"/>
      <c r="AM69" s="575"/>
      <c r="AN69" s="575"/>
      <c r="AO69" s="575"/>
      <c r="AP69" s="575"/>
      <c r="AQ69" s="575"/>
      <c r="AR69" s="784"/>
      <c r="AS69" s="784"/>
      <c r="AT69" s="784"/>
      <c r="AU69" s="784"/>
      <c r="AV69" s="784"/>
      <c r="AW69" s="784"/>
      <c r="AX69" s="784"/>
      <c r="AY69" s="784"/>
      <c r="AZ69" s="784"/>
      <c r="BA69" s="784"/>
      <c r="BB69" s="784"/>
      <c r="BC69" s="784"/>
      <c r="BD69" s="251"/>
      <c r="BE69" s="251"/>
      <c r="BF69" s="251"/>
      <c r="BG69" s="251"/>
      <c r="BH69" s="251"/>
      <c r="BI69" s="251"/>
      <c r="BJ69" s="251"/>
      <c r="BK69" s="251"/>
      <c r="BL69" s="251"/>
      <c r="BM69" s="251"/>
      <c r="BN69" s="17"/>
      <c r="BO69" s="17"/>
      <c r="BP69" s="17"/>
      <c r="BQ69" s="17"/>
      <c r="BR69" s="17"/>
      <c r="BS69" s="17"/>
      <c r="BT69" s="17"/>
      <c r="BU69" s="17"/>
      <c r="BV69" s="17"/>
      <c r="BW69" s="17"/>
      <c r="BX69" s="17"/>
      <c r="BY69" s="17"/>
      <c r="BZ69" s="17"/>
      <c r="CA69" s="17"/>
      <c r="CB69" s="17"/>
      <c r="CC69" s="17"/>
      <c r="CD69" s="17"/>
      <c r="CE69" s="17"/>
    </row>
    <row r="70" spans="2:83" ht="11.25" customHeight="1">
      <c r="B70" s="102"/>
      <c r="C70" s="37"/>
      <c r="D70" s="66"/>
      <c r="E70" s="70"/>
      <c r="F70" s="70" t="s">
        <v>153</v>
      </c>
      <c r="G70" s="70"/>
      <c r="H70" s="70" t="s">
        <v>154</v>
      </c>
      <c r="I70" s="66"/>
      <c r="J70" s="66"/>
      <c r="K70" s="734">
        <v>0.50972233585731563</v>
      </c>
      <c r="L70" s="735">
        <v>0</v>
      </c>
      <c r="M70" s="734">
        <v>0.70628825046143362</v>
      </c>
      <c r="N70" s="735">
        <v>0</v>
      </c>
      <c r="O70" s="734">
        <v>0.61779427312775326</v>
      </c>
      <c r="P70" s="735">
        <v>0</v>
      </c>
      <c r="Q70" s="734">
        <v>0.79124585266121117</v>
      </c>
      <c r="R70" s="735">
        <v>0</v>
      </c>
      <c r="S70" s="734">
        <v>0.85861852834819152</v>
      </c>
      <c r="T70" s="735">
        <v>0</v>
      </c>
      <c r="U70" s="734">
        <v>0.6438593155893535</v>
      </c>
      <c r="V70" s="735">
        <v>0</v>
      </c>
      <c r="W70" s="734"/>
      <c r="X70" s="735"/>
      <c r="Y70" s="734"/>
      <c r="Z70" s="735"/>
      <c r="AA70" s="734"/>
      <c r="AB70" s="735"/>
      <c r="AC70" s="734"/>
      <c r="AD70" s="735"/>
      <c r="AE70" s="37"/>
      <c r="AF70" s="17"/>
      <c r="AG70" s="103"/>
      <c r="AK70" s="17"/>
      <c r="AL70" s="575"/>
      <c r="AM70" s="575"/>
      <c r="AN70" s="575"/>
      <c r="AO70" s="575"/>
      <c r="AP70" s="576"/>
      <c r="AQ70" s="576"/>
      <c r="AR70" s="783"/>
      <c r="AS70" s="783"/>
      <c r="AT70" s="783"/>
      <c r="AU70" s="783"/>
      <c r="AV70" s="783"/>
      <c r="AW70" s="783"/>
      <c r="AX70" s="783"/>
      <c r="AY70" s="783"/>
      <c r="AZ70" s="783"/>
      <c r="BA70" s="783"/>
      <c r="BB70" s="783"/>
      <c r="BC70" s="783"/>
      <c r="BD70" s="251"/>
      <c r="BE70" s="251"/>
      <c r="BF70" s="251"/>
      <c r="BG70" s="251"/>
      <c r="BH70" s="251"/>
      <c r="BI70" s="251"/>
      <c r="BJ70" s="251"/>
      <c r="BK70" s="251"/>
      <c r="BL70" s="251"/>
      <c r="BM70" s="251"/>
      <c r="BN70" s="17"/>
      <c r="BO70" s="17"/>
      <c r="BP70" s="17"/>
      <c r="BQ70" s="17"/>
      <c r="BR70" s="17"/>
      <c r="BS70" s="17"/>
      <c r="BT70" s="17"/>
      <c r="BU70" s="17"/>
      <c r="BV70" s="17"/>
      <c r="BW70" s="17"/>
      <c r="BX70" s="17"/>
      <c r="BY70" s="17"/>
      <c r="BZ70" s="17"/>
      <c r="CA70" s="17"/>
      <c r="CB70" s="17"/>
      <c r="CC70" s="17"/>
      <c r="CD70" s="17"/>
      <c r="CE70" s="17"/>
    </row>
    <row r="71" spans="2:83" ht="11.25" customHeight="1">
      <c r="B71" s="102"/>
      <c r="C71" s="37"/>
      <c r="D71" s="66"/>
      <c r="E71" s="85"/>
      <c r="F71" s="85"/>
      <c r="G71" s="85"/>
      <c r="H71" s="85" t="s">
        <v>155</v>
      </c>
      <c r="I71" s="86"/>
      <c r="J71" s="86"/>
      <c r="K71" s="736">
        <v>0.49027766414268448</v>
      </c>
      <c r="L71" s="737">
        <v>0</v>
      </c>
      <c r="M71" s="736">
        <v>0.29371174953856627</v>
      </c>
      <c r="N71" s="737">
        <v>0</v>
      </c>
      <c r="O71" s="736">
        <v>0.38220572687224669</v>
      </c>
      <c r="P71" s="737">
        <v>0</v>
      </c>
      <c r="Q71" s="736">
        <v>0.20875414733878883</v>
      </c>
      <c r="R71" s="737">
        <v>0</v>
      </c>
      <c r="S71" s="736">
        <v>0.14138147165180853</v>
      </c>
      <c r="T71" s="737">
        <v>0</v>
      </c>
      <c r="U71" s="736">
        <v>0.35614068441064634</v>
      </c>
      <c r="V71" s="737">
        <v>0</v>
      </c>
      <c r="W71" s="736"/>
      <c r="X71" s="737"/>
      <c r="Y71" s="736"/>
      <c r="Z71" s="737"/>
      <c r="AA71" s="736"/>
      <c r="AB71" s="737"/>
      <c r="AC71" s="736"/>
      <c r="AD71" s="737"/>
      <c r="AE71" s="37"/>
      <c r="AF71" s="17"/>
      <c r="AG71" s="103"/>
      <c r="AK71" s="17"/>
      <c r="AL71" s="575"/>
      <c r="AM71" s="575"/>
      <c r="AN71" s="575"/>
      <c r="AO71" s="575"/>
      <c r="AP71" s="576"/>
      <c r="AQ71" s="576"/>
      <c r="AR71" s="783"/>
      <c r="AS71" s="783"/>
      <c r="AT71" s="783"/>
      <c r="AU71" s="783"/>
      <c r="AV71" s="783"/>
      <c r="AW71" s="783"/>
      <c r="AX71" s="783"/>
      <c r="AY71" s="783"/>
      <c r="AZ71" s="783"/>
      <c r="BA71" s="783"/>
      <c r="BB71" s="783"/>
      <c r="BC71" s="783"/>
      <c r="BD71" s="251"/>
      <c r="BE71" s="251"/>
      <c r="BF71" s="251"/>
      <c r="BG71" s="251"/>
      <c r="BH71" s="251"/>
      <c r="BI71" s="251"/>
      <c r="BJ71" s="251"/>
      <c r="BK71" s="251"/>
      <c r="BL71" s="251"/>
      <c r="BM71" s="251"/>
      <c r="BN71" s="17"/>
      <c r="BO71" s="17"/>
      <c r="BP71" s="17"/>
      <c r="BQ71" s="17"/>
      <c r="BR71" s="17"/>
      <c r="BS71" s="17"/>
      <c r="BT71" s="17"/>
      <c r="BU71" s="17"/>
      <c r="BV71" s="17"/>
      <c r="BW71" s="17"/>
      <c r="BX71" s="17"/>
      <c r="BY71" s="17"/>
      <c r="BZ71" s="17"/>
      <c r="CA71" s="17"/>
      <c r="CB71" s="17"/>
      <c r="CC71" s="17"/>
      <c r="CD71" s="17"/>
      <c r="CE71" s="17"/>
    </row>
    <row r="72" spans="2:83" ht="11.25" customHeight="1">
      <c r="B72" s="102"/>
      <c r="C72" s="37"/>
      <c r="D72" s="66"/>
      <c r="E72" s="87" t="s">
        <v>156</v>
      </c>
      <c r="F72" s="88"/>
      <c r="G72" s="88"/>
      <c r="H72" s="88"/>
      <c r="I72" s="88"/>
      <c r="J72" s="89"/>
      <c r="K72" s="738">
        <v>0</v>
      </c>
      <c r="L72" s="738">
        <v>0</v>
      </c>
      <c r="M72" s="738">
        <v>1.1102230246251565E-16</v>
      </c>
      <c r="N72" s="738">
        <v>0</v>
      </c>
      <c r="O72" s="738">
        <v>0</v>
      </c>
      <c r="P72" s="738">
        <v>0</v>
      </c>
      <c r="Q72" s="738">
        <v>0</v>
      </c>
      <c r="R72" s="738">
        <v>0</v>
      </c>
      <c r="S72" s="738">
        <v>0</v>
      </c>
      <c r="T72" s="738">
        <v>0</v>
      </c>
      <c r="U72" s="738">
        <v>2.2204460492503131E-16</v>
      </c>
      <c r="V72" s="738">
        <v>0</v>
      </c>
      <c r="W72" s="717"/>
      <c r="X72" s="718"/>
      <c r="Y72" s="717"/>
      <c r="Z72" s="718"/>
      <c r="AA72" s="717"/>
      <c r="AB72" s="718"/>
      <c r="AC72" s="717"/>
      <c r="AD72" s="718"/>
      <c r="AE72" s="37"/>
      <c r="AF72" s="17"/>
      <c r="AG72" s="103"/>
      <c r="AK72" s="17"/>
      <c r="AL72" s="571"/>
      <c r="AM72" s="572"/>
      <c r="AN72" s="572"/>
      <c r="AO72" s="572"/>
      <c r="AP72" s="572"/>
      <c r="AQ72" s="573"/>
      <c r="AR72" s="783"/>
      <c r="AS72" s="783"/>
      <c r="AT72" s="783"/>
      <c r="AU72" s="783"/>
      <c r="AV72" s="783"/>
      <c r="AW72" s="783"/>
      <c r="AX72" s="783"/>
      <c r="AY72" s="783"/>
      <c r="AZ72" s="783"/>
      <c r="BA72" s="783"/>
      <c r="BB72" s="783"/>
      <c r="BC72" s="783"/>
      <c r="BD72" s="251"/>
      <c r="BE72" s="251"/>
      <c r="BF72" s="251"/>
      <c r="BG72" s="251"/>
      <c r="BH72" s="251"/>
      <c r="BI72" s="251"/>
      <c r="BJ72" s="251"/>
      <c r="BK72" s="251"/>
      <c r="BL72" s="251"/>
      <c r="BM72" s="251"/>
      <c r="BN72" s="17"/>
      <c r="BO72" s="17"/>
      <c r="BP72" s="17"/>
      <c r="BQ72" s="17"/>
      <c r="BR72" s="17"/>
      <c r="BS72" s="17"/>
      <c r="BT72" s="17"/>
      <c r="BU72" s="17"/>
      <c r="BV72" s="17"/>
      <c r="BW72" s="17"/>
      <c r="BX72" s="17"/>
      <c r="BY72" s="17"/>
      <c r="BZ72" s="17"/>
      <c r="CA72" s="17"/>
      <c r="CB72" s="17"/>
      <c r="CC72" s="17"/>
      <c r="CD72" s="17"/>
      <c r="CE72" s="17"/>
    </row>
    <row r="73" spans="2:83" ht="5.25" customHeight="1">
      <c r="B73" s="102"/>
      <c r="C73" s="37"/>
      <c r="D73" s="66"/>
      <c r="E73" s="37"/>
      <c r="F73" s="37"/>
      <c r="G73" s="37"/>
      <c r="H73" s="37"/>
      <c r="I73" s="37"/>
      <c r="J73" s="37"/>
      <c r="K73" s="17"/>
      <c r="L73" s="17"/>
      <c r="M73" s="17"/>
      <c r="N73" s="17"/>
      <c r="O73" s="17"/>
      <c r="P73" s="17"/>
      <c r="Q73" s="17"/>
      <c r="R73" s="17"/>
      <c r="S73" s="17"/>
      <c r="T73" s="17"/>
      <c r="U73" s="17"/>
      <c r="V73" s="17"/>
      <c r="W73" s="17"/>
      <c r="X73" s="17"/>
      <c r="Y73" s="17"/>
      <c r="Z73" s="17"/>
      <c r="AA73" s="17"/>
      <c r="AB73" s="17"/>
      <c r="AC73" s="17"/>
      <c r="AD73" s="17"/>
      <c r="AE73" s="37"/>
      <c r="AF73" s="17"/>
      <c r="AG73" s="103"/>
      <c r="AK73" s="17"/>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c r="BN73" s="17"/>
      <c r="BO73" s="17"/>
      <c r="BP73" s="17"/>
      <c r="BQ73" s="17"/>
      <c r="BR73" s="17"/>
      <c r="BS73" s="17"/>
      <c r="BT73" s="17"/>
      <c r="BU73" s="17"/>
      <c r="BV73" s="17"/>
      <c r="BW73" s="17"/>
      <c r="BX73" s="17"/>
      <c r="BY73" s="17"/>
      <c r="BZ73" s="17"/>
      <c r="CA73" s="17"/>
      <c r="CB73" s="17"/>
      <c r="CC73" s="17"/>
      <c r="CD73" s="17"/>
      <c r="CE73" s="17"/>
    </row>
    <row r="74" spans="2:83" ht="12.75" customHeight="1">
      <c r="B74" s="102"/>
      <c r="C74" s="37"/>
      <c r="D74" s="69" t="s">
        <v>157</v>
      </c>
      <c r="E74" s="37"/>
      <c r="F74" s="37"/>
      <c r="G74" s="37"/>
      <c r="H74" s="37"/>
      <c r="I74" s="37"/>
      <c r="J74" s="37"/>
      <c r="K74" s="17"/>
      <c r="L74" s="17"/>
      <c r="M74" s="17"/>
      <c r="N74" s="17"/>
      <c r="O74" s="17"/>
      <c r="P74" s="17"/>
      <c r="Q74" s="17"/>
      <c r="R74" s="17"/>
      <c r="S74" s="17"/>
      <c r="T74" s="17"/>
      <c r="U74" s="17"/>
      <c r="V74" s="17"/>
      <c r="W74" s="17"/>
      <c r="X74" s="17"/>
      <c r="Y74" s="17"/>
      <c r="Z74" s="17"/>
      <c r="AA74" s="17"/>
      <c r="AB74" s="17"/>
      <c r="AC74" s="17"/>
      <c r="AD74" s="17"/>
      <c r="AE74" s="37"/>
      <c r="AF74" s="17"/>
      <c r="AG74" s="103"/>
      <c r="AK74" s="17"/>
      <c r="AL74" s="251"/>
      <c r="AM74" s="251"/>
      <c r="AN74" s="251"/>
      <c r="AO74" s="251"/>
      <c r="AP74" s="251"/>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c r="BN74" s="17"/>
      <c r="BO74" s="17"/>
      <c r="BP74" s="17"/>
      <c r="BQ74" s="17"/>
      <c r="BR74" s="17"/>
      <c r="BS74" s="17"/>
      <c r="BT74" s="17"/>
      <c r="BU74" s="17"/>
      <c r="BV74" s="17"/>
      <c r="BW74" s="17"/>
      <c r="BX74" s="17"/>
      <c r="BY74" s="17"/>
      <c r="BZ74" s="17"/>
      <c r="CA74" s="17"/>
      <c r="CB74" s="17"/>
      <c r="CC74" s="17"/>
      <c r="CD74" s="17"/>
      <c r="CE74" s="17"/>
    </row>
    <row r="75" spans="2:83" ht="10.5" customHeight="1">
      <c r="B75" s="102"/>
      <c r="C75" s="63"/>
      <c r="D75" s="17"/>
      <c r="E75" s="70" t="s">
        <v>151</v>
      </c>
      <c r="F75" s="17"/>
      <c r="G75" s="17"/>
      <c r="H75" s="17"/>
      <c r="I75" s="17"/>
      <c r="J75" s="17"/>
      <c r="K75" s="17"/>
      <c r="L75" s="17"/>
      <c r="M75" s="17"/>
      <c r="N75" s="17"/>
      <c r="O75" s="17"/>
      <c r="P75" s="17"/>
      <c r="Q75" s="17"/>
      <c r="R75" s="17"/>
      <c r="S75" s="17"/>
      <c r="T75" s="17"/>
      <c r="U75" s="17"/>
      <c r="V75" s="17"/>
      <c r="W75" s="17"/>
      <c r="X75" s="17"/>
      <c r="Y75" s="17"/>
      <c r="Z75" s="17"/>
      <c r="AA75" s="17"/>
      <c r="AB75" s="17"/>
      <c r="AC75" s="17"/>
      <c r="AD75" s="64"/>
      <c r="AE75" s="17"/>
      <c r="AF75" s="17"/>
      <c r="AG75" s="103"/>
      <c r="AK75" s="17"/>
      <c r="AL75" s="251"/>
      <c r="AM75" s="251"/>
      <c r="AN75" s="251"/>
      <c r="AO75" s="251"/>
      <c r="AP75" s="251"/>
      <c r="AQ75" s="251"/>
      <c r="AR75" s="251"/>
      <c r="AS75" s="251"/>
      <c r="AT75" s="251"/>
      <c r="AU75" s="251"/>
      <c r="AV75" s="251"/>
      <c r="AW75" s="251"/>
      <c r="AX75" s="251"/>
      <c r="AY75" s="251"/>
      <c r="AZ75" s="251"/>
      <c r="BA75" s="251"/>
      <c r="BB75" s="251"/>
      <c r="BC75" s="251"/>
      <c r="BD75" s="251"/>
      <c r="BE75" s="251"/>
      <c r="BF75" s="251"/>
      <c r="BG75" s="251"/>
      <c r="BH75" s="251"/>
      <c r="BI75" s="251"/>
      <c r="BJ75" s="251"/>
      <c r="BK75" s="251"/>
      <c r="BL75" s="251"/>
      <c r="BM75" s="251"/>
      <c r="BN75" s="17"/>
      <c r="BO75" s="17"/>
      <c r="BP75" s="17"/>
      <c r="BQ75" s="17"/>
      <c r="BR75" s="17"/>
      <c r="BS75" s="17"/>
      <c r="BT75" s="17"/>
      <c r="BU75" s="17"/>
      <c r="BV75" s="17"/>
      <c r="BW75" s="17"/>
      <c r="BX75" s="17"/>
      <c r="BY75" s="17"/>
      <c r="BZ75" s="17"/>
      <c r="CA75" s="17"/>
      <c r="CB75" s="17"/>
      <c r="CC75" s="17"/>
      <c r="CD75" s="17"/>
      <c r="CE75" s="17"/>
    </row>
    <row r="76" spans="2:83" ht="11.25" customHeight="1">
      <c r="B76" s="102"/>
      <c r="C76" s="37"/>
      <c r="D76" s="37">
        <v>1</v>
      </c>
      <c r="E76" s="48" t="s">
        <v>124</v>
      </c>
      <c r="F76" s="49"/>
      <c r="G76" s="48" t="s">
        <v>234</v>
      </c>
      <c r="H76" s="49"/>
      <c r="I76" s="49"/>
      <c r="J76" s="50" t="s">
        <v>173</v>
      </c>
      <c r="K76" s="734">
        <v>0.80220872651408159</v>
      </c>
      <c r="L76" s="735">
        <v>0</v>
      </c>
      <c r="M76" s="734">
        <v>0.64606748030711814</v>
      </c>
      <c r="N76" s="735">
        <v>0</v>
      </c>
      <c r="O76" s="734">
        <v>0.38220572687224669</v>
      </c>
      <c r="P76" s="735">
        <v>0</v>
      </c>
      <c r="Q76" s="734">
        <v>0.83110712733486081</v>
      </c>
      <c r="R76" s="735">
        <v>0</v>
      </c>
      <c r="S76" s="734">
        <v>0.67132850437405767</v>
      </c>
      <c r="T76" s="735">
        <v>0</v>
      </c>
      <c r="U76" s="734">
        <v>0.35614068441064634</v>
      </c>
      <c r="V76" s="735">
        <v>0</v>
      </c>
      <c r="W76" s="734"/>
      <c r="X76" s="735"/>
      <c r="Y76" s="734"/>
      <c r="Z76" s="735"/>
      <c r="AA76" s="734"/>
      <c r="AB76" s="735"/>
      <c r="AC76" s="734"/>
      <c r="AD76" s="735"/>
      <c r="AE76" s="37"/>
      <c r="AF76" s="17"/>
      <c r="AG76" s="103"/>
      <c r="AK76" s="17"/>
      <c r="AL76" s="571"/>
      <c r="AM76" s="572"/>
      <c r="AN76" s="571"/>
      <c r="AO76" s="572"/>
      <c r="AP76" s="572"/>
      <c r="AQ76" s="573"/>
      <c r="AR76" s="783"/>
      <c r="AS76" s="783"/>
      <c r="AT76" s="783"/>
      <c r="AU76" s="783"/>
      <c r="AV76" s="783"/>
      <c r="AW76" s="783"/>
      <c r="AX76" s="783"/>
      <c r="AY76" s="783"/>
      <c r="AZ76" s="783"/>
      <c r="BA76" s="783"/>
      <c r="BB76" s="783"/>
      <c r="BC76" s="783"/>
      <c r="BD76" s="251"/>
      <c r="BE76" s="251"/>
      <c r="BF76" s="251"/>
      <c r="BG76" s="251"/>
      <c r="BH76" s="251"/>
      <c r="BI76" s="251"/>
      <c r="BJ76" s="251"/>
      <c r="BK76" s="251"/>
      <c r="BL76" s="251"/>
      <c r="BM76" s="251"/>
      <c r="BN76" s="17"/>
      <c r="BO76" s="17"/>
      <c r="BP76" s="17"/>
      <c r="BQ76" s="17"/>
      <c r="BR76" s="17"/>
      <c r="BS76" s="17"/>
      <c r="BT76" s="17"/>
      <c r="BU76" s="17"/>
      <c r="BV76" s="17"/>
      <c r="BW76" s="17"/>
      <c r="BX76" s="17"/>
      <c r="BY76" s="17"/>
      <c r="BZ76" s="17"/>
      <c r="CA76" s="17"/>
      <c r="CB76" s="17"/>
      <c r="CC76" s="17"/>
      <c r="CD76" s="17"/>
      <c r="CE76" s="17"/>
    </row>
    <row r="77" spans="2:83" ht="11.25" customHeight="1">
      <c r="B77" s="102"/>
      <c r="C77" s="37"/>
      <c r="D77" s="37">
        <v>2</v>
      </c>
      <c r="E77" s="48" t="s">
        <v>116</v>
      </c>
      <c r="F77" s="49"/>
      <c r="G77" s="48" t="s">
        <v>242</v>
      </c>
      <c r="H77" s="49"/>
      <c r="I77" s="49"/>
      <c r="J77" s="50" t="s">
        <v>172</v>
      </c>
      <c r="K77" s="734">
        <v>0.18343423931877351</v>
      </c>
      <c r="L77" s="735">
        <v>0</v>
      </c>
      <c r="M77" s="734">
        <v>0.35204849779938119</v>
      </c>
      <c r="N77" s="735">
        <v>0</v>
      </c>
      <c r="O77" s="734">
        <v>0.38213502202643174</v>
      </c>
      <c r="P77" s="735">
        <v>0</v>
      </c>
      <c r="Q77" s="734">
        <v>0.11335943525358495</v>
      </c>
      <c r="R77" s="735">
        <v>0</v>
      </c>
      <c r="S77" s="734">
        <v>0.269333292033963</v>
      </c>
      <c r="T77" s="735">
        <v>0</v>
      </c>
      <c r="U77" s="734">
        <v>0.35611825095057031</v>
      </c>
      <c r="V77" s="735">
        <v>0</v>
      </c>
      <c r="W77" s="734"/>
      <c r="X77" s="735"/>
      <c r="Y77" s="734"/>
      <c r="Z77" s="735"/>
      <c r="AA77" s="734"/>
      <c r="AB77" s="735"/>
      <c r="AC77" s="734"/>
      <c r="AD77" s="735"/>
      <c r="AE77" s="37"/>
      <c r="AF77" s="17"/>
      <c r="AG77" s="103"/>
      <c r="AK77" s="17"/>
      <c r="AL77" s="571"/>
      <c r="AM77" s="572"/>
      <c r="AN77" s="571"/>
      <c r="AO77" s="572"/>
      <c r="AP77" s="572"/>
      <c r="AQ77" s="573"/>
      <c r="AR77" s="783"/>
      <c r="AS77" s="783"/>
      <c r="AT77" s="783"/>
      <c r="AU77" s="783"/>
      <c r="AV77" s="783"/>
      <c r="AW77" s="783"/>
      <c r="AX77" s="783"/>
      <c r="AY77" s="783"/>
      <c r="AZ77" s="783"/>
      <c r="BA77" s="783"/>
      <c r="BB77" s="783"/>
      <c r="BC77" s="783"/>
      <c r="BD77" s="251"/>
      <c r="BE77" s="251"/>
      <c r="BF77" s="251"/>
      <c r="BG77" s="251"/>
      <c r="BH77" s="251"/>
      <c r="BI77" s="251"/>
      <c r="BJ77" s="251"/>
      <c r="BK77" s="251"/>
      <c r="BL77" s="251"/>
      <c r="BM77" s="251"/>
      <c r="BN77" s="17"/>
      <c r="BO77" s="17"/>
      <c r="BP77" s="17"/>
      <c r="BQ77" s="17"/>
      <c r="BR77" s="17"/>
      <c r="BS77" s="17"/>
      <c r="BT77" s="17"/>
      <c r="BU77" s="17"/>
      <c r="BV77" s="17"/>
      <c r="BW77" s="17"/>
      <c r="BX77" s="17"/>
      <c r="BY77" s="17"/>
      <c r="BZ77" s="17"/>
      <c r="CA77" s="17"/>
      <c r="CB77" s="17"/>
      <c r="CC77" s="17"/>
      <c r="CD77" s="17"/>
      <c r="CE77" s="17"/>
    </row>
    <row r="78" spans="2:83" ht="11.25" customHeight="1">
      <c r="B78" s="102"/>
      <c r="C78" s="37"/>
      <c r="D78" s="37">
        <v>3</v>
      </c>
      <c r="E78" s="48" t="s">
        <v>123</v>
      </c>
      <c r="F78" s="49"/>
      <c r="G78" s="48" t="s">
        <v>242</v>
      </c>
      <c r="H78" s="49"/>
      <c r="I78" s="49"/>
      <c r="J78" s="50" t="s">
        <v>172</v>
      </c>
      <c r="K78" s="734">
        <v>1.4357034167144858E-2</v>
      </c>
      <c r="L78" s="735">
        <v>0</v>
      </c>
      <c r="M78" s="734">
        <v>1.8840218935005661E-3</v>
      </c>
      <c r="N78" s="735">
        <v>0</v>
      </c>
      <c r="O78" s="734">
        <v>0.23565925110132158</v>
      </c>
      <c r="P78" s="735">
        <v>0</v>
      </c>
      <c r="Q78" s="734">
        <v>5.5533437411554198E-2</v>
      </c>
      <c r="R78" s="735">
        <v>0</v>
      </c>
      <c r="S78" s="734">
        <v>5.9338203591979402E-2</v>
      </c>
      <c r="T78" s="735">
        <v>0</v>
      </c>
      <c r="U78" s="734">
        <v>0.28774106463878324</v>
      </c>
      <c r="V78" s="735">
        <v>0</v>
      </c>
      <c r="W78" s="734"/>
      <c r="X78" s="735"/>
      <c r="Y78" s="734"/>
      <c r="Z78" s="735"/>
      <c r="AA78" s="734"/>
      <c r="AB78" s="735"/>
      <c r="AC78" s="734"/>
      <c r="AD78" s="735"/>
      <c r="AE78" s="37"/>
      <c r="AF78" s="17"/>
      <c r="AG78" s="103"/>
      <c r="AK78" s="17"/>
      <c r="AL78" s="571"/>
      <c r="AM78" s="572"/>
      <c r="AN78" s="571"/>
      <c r="AO78" s="572"/>
      <c r="AP78" s="572"/>
      <c r="AQ78" s="573"/>
      <c r="AR78" s="783"/>
      <c r="AS78" s="783"/>
      <c r="AT78" s="783"/>
      <c r="AU78" s="783"/>
      <c r="AV78" s="783"/>
      <c r="AW78" s="783"/>
      <c r="AX78" s="783"/>
      <c r="AY78" s="783"/>
      <c r="AZ78" s="783"/>
      <c r="BA78" s="783"/>
      <c r="BB78" s="783"/>
      <c r="BC78" s="783"/>
      <c r="BD78" s="251"/>
      <c r="BE78" s="251"/>
      <c r="BF78" s="251"/>
      <c r="BG78" s="251"/>
      <c r="BH78" s="251"/>
      <c r="BI78" s="251"/>
      <c r="BJ78" s="251"/>
      <c r="BK78" s="251"/>
      <c r="BL78" s="251"/>
      <c r="BM78" s="251"/>
      <c r="BN78" s="17"/>
      <c r="BO78" s="17"/>
      <c r="BP78" s="17"/>
      <c r="BQ78" s="17"/>
      <c r="BR78" s="17"/>
      <c r="BS78" s="17"/>
      <c r="BT78" s="17"/>
      <c r="BU78" s="17"/>
      <c r="BV78" s="17"/>
      <c r="BW78" s="17"/>
      <c r="BX78" s="17"/>
      <c r="BY78" s="17"/>
      <c r="BZ78" s="17"/>
      <c r="CA78" s="17"/>
      <c r="CB78" s="17"/>
      <c r="CC78" s="17"/>
      <c r="CD78" s="17"/>
      <c r="CE78" s="17"/>
    </row>
    <row r="79" spans="2:83" ht="11.25" customHeight="1">
      <c r="B79" s="102"/>
      <c r="C79" s="37"/>
      <c r="D79" s="37">
        <v>4</v>
      </c>
      <c r="E79" s="48" t="s">
        <v>74</v>
      </c>
      <c r="F79" s="49"/>
      <c r="G79" s="48" t="s">
        <v>175</v>
      </c>
      <c r="H79" s="49"/>
      <c r="I79" s="49"/>
      <c r="J79" s="50" t="s">
        <v>173</v>
      </c>
      <c r="K79" s="734">
        <v>0</v>
      </c>
      <c r="L79" s="735"/>
      <c r="M79" s="734">
        <v>0</v>
      </c>
      <c r="N79" s="735"/>
      <c r="O79" s="734">
        <v>0</v>
      </c>
      <c r="P79" s="735"/>
      <c r="Q79" s="734">
        <v>0</v>
      </c>
      <c r="R79" s="735"/>
      <c r="S79" s="734">
        <v>0</v>
      </c>
      <c r="T79" s="735"/>
      <c r="U79" s="734">
        <v>0</v>
      </c>
      <c r="V79" s="735"/>
      <c r="W79" s="734"/>
      <c r="X79" s="735"/>
      <c r="Y79" s="734"/>
      <c r="Z79" s="735"/>
      <c r="AA79" s="734"/>
      <c r="AB79" s="735"/>
      <c r="AC79" s="734"/>
      <c r="AD79" s="735"/>
      <c r="AE79" s="37"/>
      <c r="AF79" s="17"/>
      <c r="AG79" s="103"/>
      <c r="AK79" s="17"/>
      <c r="AL79" s="571"/>
      <c r="AM79" s="572"/>
      <c r="AN79" s="571"/>
      <c r="AO79" s="572"/>
      <c r="AP79" s="572"/>
      <c r="AQ79" s="573"/>
      <c r="AR79" s="783"/>
      <c r="AS79" s="783"/>
      <c r="AT79" s="783"/>
      <c r="AU79" s="783"/>
      <c r="AV79" s="783"/>
      <c r="AW79" s="783"/>
      <c r="AX79" s="783"/>
      <c r="AY79" s="783"/>
      <c r="AZ79" s="783"/>
      <c r="BA79" s="783"/>
      <c r="BB79" s="783"/>
      <c r="BC79" s="783"/>
      <c r="BD79" s="251"/>
      <c r="BE79" s="251"/>
      <c r="BF79" s="251"/>
      <c r="BG79" s="251"/>
      <c r="BH79" s="251"/>
      <c r="BI79" s="251"/>
      <c r="BJ79" s="251"/>
      <c r="BK79" s="251"/>
      <c r="BL79" s="251"/>
      <c r="BM79" s="251"/>
      <c r="BN79" s="17"/>
      <c r="BO79" s="17"/>
      <c r="BP79" s="17"/>
      <c r="BQ79" s="17"/>
      <c r="BR79" s="17"/>
      <c r="BS79" s="17"/>
      <c r="BT79" s="17"/>
      <c r="BU79" s="17"/>
      <c r="BV79" s="17"/>
      <c r="BW79" s="17"/>
      <c r="BX79" s="17"/>
      <c r="BY79" s="17"/>
      <c r="BZ79" s="17"/>
      <c r="CA79" s="17"/>
      <c r="CB79" s="17"/>
      <c r="CC79" s="17"/>
      <c r="CD79" s="17"/>
      <c r="CE79" s="17"/>
    </row>
    <row r="80" spans="2:83" ht="11.25" customHeight="1">
      <c r="B80" s="102"/>
      <c r="C80" s="37"/>
      <c r="D80" s="37">
        <v>5</v>
      </c>
      <c r="E80" s="48"/>
      <c r="F80" s="49"/>
      <c r="G80" s="48"/>
      <c r="H80" s="49"/>
      <c r="I80" s="49"/>
      <c r="J80" s="50"/>
      <c r="K80" s="734"/>
      <c r="L80" s="735"/>
      <c r="M80" s="734"/>
      <c r="N80" s="735"/>
      <c r="O80" s="734"/>
      <c r="P80" s="735"/>
      <c r="Q80" s="734"/>
      <c r="R80" s="735"/>
      <c r="S80" s="734"/>
      <c r="T80" s="735"/>
      <c r="U80" s="734"/>
      <c r="V80" s="735"/>
      <c r="W80" s="734"/>
      <c r="X80" s="735"/>
      <c r="Y80" s="734"/>
      <c r="Z80" s="735"/>
      <c r="AA80" s="734"/>
      <c r="AB80" s="735"/>
      <c r="AC80" s="734"/>
      <c r="AD80" s="735"/>
      <c r="AE80" s="37"/>
      <c r="AF80" s="17"/>
      <c r="AG80" s="103"/>
      <c r="AK80" s="17"/>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17"/>
      <c r="BO80" s="17"/>
      <c r="BP80" s="17"/>
      <c r="BQ80" s="17"/>
      <c r="BR80" s="17"/>
      <c r="BS80" s="17"/>
      <c r="BT80" s="17"/>
      <c r="BU80" s="17"/>
      <c r="BV80" s="17"/>
      <c r="BW80" s="17"/>
      <c r="BX80" s="17"/>
      <c r="BY80" s="17"/>
      <c r="BZ80" s="17"/>
      <c r="CA80" s="17"/>
      <c r="CB80" s="17"/>
      <c r="CC80" s="17"/>
      <c r="CD80" s="17"/>
      <c r="CE80" s="17"/>
    </row>
    <row r="81" spans="2:83" ht="11.25" customHeight="1">
      <c r="B81" s="102"/>
      <c r="C81" s="37"/>
      <c r="D81" s="37">
        <v>6</v>
      </c>
      <c r="E81" s="48"/>
      <c r="F81" s="49"/>
      <c r="G81" s="48"/>
      <c r="H81" s="49"/>
      <c r="I81" s="49"/>
      <c r="J81" s="50"/>
      <c r="K81" s="734"/>
      <c r="L81" s="735"/>
      <c r="M81" s="734"/>
      <c r="N81" s="735"/>
      <c r="O81" s="734"/>
      <c r="P81" s="735"/>
      <c r="Q81" s="734"/>
      <c r="R81" s="735"/>
      <c r="S81" s="734"/>
      <c r="T81" s="735"/>
      <c r="U81" s="734"/>
      <c r="V81" s="735"/>
      <c r="W81" s="734"/>
      <c r="X81" s="735"/>
      <c r="Y81" s="734"/>
      <c r="Z81" s="735"/>
      <c r="AA81" s="734"/>
      <c r="AB81" s="735"/>
      <c r="AC81" s="734"/>
      <c r="AD81" s="735"/>
      <c r="AE81" s="37"/>
      <c r="AF81" s="17"/>
      <c r="AG81" s="103"/>
      <c r="AK81" s="17"/>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17"/>
      <c r="BO81" s="17"/>
      <c r="BP81" s="17"/>
      <c r="BQ81" s="17"/>
      <c r="BR81" s="17"/>
      <c r="BS81" s="17"/>
      <c r="BT81" s="17"/>
      <c r="BU81" s="17"/>
      <c r="BV81" s="17"/>
      <c r="BW81" s="17"/>
      <c r="BX81" s="17"/>
      <c r="BY81" s="17"/>
      <c r="BZ81" s="17"/>
      <c r="CA81" s="17"/>
      <c r="CB81" s="17"/>
      <c r="CC81" s="17"/>
      <c r="CD81" s="17"/>
      <c r="CE81" s="17"/>
    </row>
    <row r="82" spans="2:83" ht="11.25" customHeight="1">
      <c r="B82" s="102"/>
      <c r="C82" s="37"/>
      <c r="D82" s="37">
        <v>7</v>
      </c>
      <c r="E82" s="48"/>
      <c r="F82" s="49"/>
      <c r="G82" s="48"/>
      <c r="H82" s="49"/>
      <c r="I82" s="49"/>
      <c r="J82" s="50"/>
      <c r="K82" s="734"/>
      <c r="L82" s="735"/>
      <c r="M82" s="734"/>
      <c r="N82" s="735"/>
      <c r="O82" s="734"/>
      <c r="P82" s="735"/>
      <c r="Q82" s="734"/>
      <c r="R82" s="735"/>
      <c r="S82" s="734"/>
      <c r="T82" s="735"/>
      <c r="U82" s="734"/>
      <c r="V82" s="735"/>
      <c r="W82" s="734"/>
      <c r="X82" s="735"/>
      <c r="Y82" s="734"/>
      <c r="Z82" s="735"/>
      <c r="AA82" s="734"/>
      <c r="AB82" s="735"/>
      <c r="AC82" s="734"/>
      <c r="AD82" s="735"/>
      <c r="AE82" s="37"/>
      <c r="AF82" s="17"/>
      <c r="AG82" s="103"/>
      <c r="AK82" s="17"/>
      <c r="AL82" s="251"/>
      <c r="AM82" s="251"/>
      <c r="AN82" s="251"/>
      <c r="AO82" s="251"/>
      <c r="AP82" s="251"/>
      <c r="AQ82" s="251"/>
      <c r="AR82" s="251"/>
      <c r="AS82" s="251"/>
      <c r="AT82" s="251"/>
      <c r="AU82" s="251"/>
      <c r="AV82" s="251"/>
      <c r="AW82" s="251"/>
      <c r="AX82" s="251"/>
      <c r="AY82" s="251"/>
      <c r="AZ82" s="251"/>
      <c r="BA82" s="251"/>
      <c r="BB82" s="251"/>
      <c r="BC82" s="251"/>
      <c r="BD82" s="251"/>
      <c r="BE82" s="251"/>
      <c r="BF82" s="251"/>
      <c r="BG82" s="251"/>
      <c r="BH82" s="251"/>
      <c r="BI82" s="251"/>
      <c r="BJ82" s="251"/>
      <c r="BK82" s="251"/>
      <c r="BL82" s="251"/>
      <c r="BM82" s="251"/>
      <c r="BN82" s="17"/>
      <c r="BO82" s="17"/>
      <c r="BP82" s="17"/>
      <c r="BQ82" s="17"/>
      <c r="BR82" s="17"/>
      <c r="BS82" s="17"/>
      <c r="BT82" s="17"/>
      <c r="BU82" s="17"/>
      <c r="BV82" s="17"/>
      <c r="BW82" s="17"/>
      <c r="BX82" s="17"/>
      <c r="BY82" s="17"/>
      <c r="BZ82" s="17"/>
      <c r="CA82" s="17"/>
      <c r="CB82" s="17"/>
      <c r="CC82" s="17"/>
      <c r="CD82" s="17"/>
      <c r="CE82" s="17"/>
    </row>
    <row r="83" spans="2:83" ht="11.25" customHeight="1">
      <c r="B83" s="102"/>
      <c r="C83" s="37"/>
      <c r="D83" s="37">
        <v>8</v>
      </c>
      <c r="E83" s="48"/>
      <c r="F83" s="49"/>
      <c r="G83" s="48"/>
      <c r="H83" s="49"/>
      <c r="I83" s="49"/>
      <c r="J83" s="50"/>
      <c r="K83" s="734"/>
      <c r="L83" s="735"/>
      <c r="M83" s="734"/>
      <c r="N83" s="735"/>
      <c r="O83" s="734"/>
      <c r="P83" s="735"/>
      <c r="Q83" s="734"/>
      <c r="R83" s="735"/>
      <c r="S83" s="734"/>
      <c r="T83" s="735"/>
      <c r="U83" s="734"/>
      <c r="V83" s="735"/>
      <c r="W83" s="734"/>
      <c r="X83" s="735"/>
      <c r="Y83" s="734"/>
      <c r="Z83" s="735"/>
      <c r="AA83" s="734"/>
      <c r="AB83" s="735"/>
      <c r="AC83" s="734"/>
      <c r="AD83" s="735"/>
      <c r="AE83" s="37"/>
      <c r="AF83" s="17"/>
      <c r="AG83" s="103"/>
      <c r="AK83" s="17"/>
      <c r="AL83" s="251"/>
      <c r="AM83" s="251"/>
      <c r="AN83" s="251"/>
      <c r="AO83" s="251"/>
      <c r="AP83" s="251"/>
      <c r="AQ83" s="251"/>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17"/>
      <c r="BO83" s="17"/>
      <c r="BP83" s="17"/>
      <c r="BQ83" s="17"/>
      <c r="BR83" s="17"/>
      <c r="BS83" s="17"/>
      <c r="BT83" s="17"/>
      <c r="BU83" s="17"/>
      <c r="BV83" s="17"/>
      <c r="BW83" s="17"/>
      <c r="BX83" s="17"/>
      <c r="BY83" s="17"/>
      <c r="BZ83" s="17"/>
      <c r="CA83" s="17"/>
      <c r="CB83" s="17"/>
      <c r="CC83" s="17"/>
      <c r="CD83" s="17"/>
      <c r="CE83" s="17"/>
    </row>
    <row r="84" spans="2:83" ht="11.25" customHeight="1">
      <c r="B84" s="102"/>
      <c r="C84" s="37"/>
      <c r="D84" s="37">
        <v>9</v>
      </c>
      <c r="E84" s="48"/>
      <c r="F84" s="49"/>
      <c r="G84" s="48"/>
      <c r="H84" s="49"/>
      <c r="I84" s="49"/>
      <c r="J84" s="50"/>
      <c r="K84" s="734"/>
      <c r="L84" s="735"/>
      <c r="M84" s="734"/>
      <c r="N84" s="735"/>
      <c r="O84" s="734"/>
      <c r="P84" s="735"/>
      <c r="Q84" s="734"/>
      <c r="R84" s="735"/>
      <c r="S84" s="734"/>
      <c r="T84" s="735"/>
      <c r="U84" s="734"/>
      <c r="V84" s="735"/>
      <c r="W84" s="734"/>
      <c r="X84" s="735"/>
      <c r="Y84" s="734"/>
      <c r="Z84" s="735"/>
      <c r="AA84" s="734"/>
      <c r="AB84" s="735"/>
      <c r="AC84" s="734"/>
      <c r="AD84" s="735"/>
      <c r="AE84" s="37"/>
      <c r="AF84" s="17"/>
      <c r="AG84" s="103"/>
      <c r="AK84" s="17"/>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17"/>
      <c r="BO84" s="17"/>
      <c r="BP84" s="17"/>
      <c r="BQ84" s="17"/>
      <c r="BR84" s="17"/>
      <c r="BS84" s="17"/>
      <c r="BT84" s="17"/>
      <c r="BU84" s="17"/>
      <c r="BV84" s="17"/>
      <c r="BW84" s="17"/>
      <c r="BX84" s="17"/>
      <c r="BY84" s="17"/>
      <c r="BZ84" s="17"/>
      <c r="CA84" s="17"/>
      <c r="CB84" s="17"/>
      <c r="CC84" s="17"/>
      <c r="CD84" s="17"/>
      <c r="CE84" s="17"/>
    </row>
    <row r="85" spans="2:83" ht="11.25" customHeight="1">
      <c r="B85" s="102"/>
      <c r="C85" s="37"/>
      <c r="D85" s="37">
        <v>10</v>
      </c>
      <c r="E85" s="48"/>
      <c r="F85" s="49"/>
      <c r="G85" s="48"/>
      <c r="H85" s="49"/>
      <c r="I85" s="49"/>
      <c r="J85" s="50"/>
      <c r="K85" s="734"/>
      <c r="L85" s="735"/>
      <c r="M85" s="734"/>
      <c r="N85" s="735"/>
      <c r="O85" s="734"/>
      <c r="P85" s="735"/>
      <c r="Q85" s="734"/>
      <c r="R85" s="735"/>
      <c r="S85" s="734"/>
      <c r="T85" s="735"/>
      <c r="U85" s="734"/>
      <c r="V85" s="735"/>
      <c r="W85" s="734"/>
      <c r="X85" s="735"/>
      <c r="Y85" s="734"/>
      <c r="Z85" s="735"/>
      <c r="AA85" s="734"/>
      <c r="AB85" s="735"/>
      <c r="AC85" s="734"/>
      <c r="AD85" s="735"/>
      <c r="AE85" s="37"/>
      <c r="AF85" s="17"/>
      <c r="AG85" s="103"/>
      <c r="AK85" s="17"/>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17"/>
      <c r="BO85" s="17"/>
      <c r="BP85" s="17"/>
      <c r="BQ85" s="17"/>
      <c r="BR85" s="17"/>
      <c r="BS85" s="17"/>
      <c r="BT85" s="17"/>
      <c r="BU85" s="17"/>
      <c r="BV85" s="17"/>
      <c r="BW85" s="17"/>
      <c r="BX85" s="17"/>
      <c r="BY85" s="17"/>
      <c r="BZ85" s="17"/>
      <c r="CA85" s="17"/>
      <c r="CB85" s="17"/>
      <c r="CC85" s="17"/>
      <c r="CD85" s="17"/>
      <c r="CE85" s="17"/>
    </row>
    <row r="86" spans="2:83" ht="11.25" customHeight="1">
      <c r="B86" s="102"/>
      <c r="C86" s="37"/>
      <c r="D86" s="37">
        <v>11</v>
      </c>
      <c r="E86" s="48"/>
      <c r="F86" s="49"/>
      <c r="G86" s="48"/>
      <c r="H86" s="49"/>
      <c r="I86" s="49"/>
      <c r="J86" s="50"/>
      <c r="K86" s="734"/>
      <c r="L86" s="735"/>
      <c r="M86" s="734"/>
      <c r="N86" s="735"/>
      <c r="O86" s="734"/>
      <c r="P86" s="735"/>
      <c r="Q86" s="734"/>
      <c r="R86" s="735"/>
      <c r="S86" s="734"/>
      <c r="T86" s="735"/>
      <c r="U86" s="734"/>
      <c r="V86" s="735"/>
      <c r="W86" s="734"/>
      <c r="X86" s="735"/>
      <c r="Y86" s="734"/>
      <c r="Z86" s="735"/>
      <c r="AA86" s="734"/>
      <c r="AB86" s="735"/>
      <c r="AC86" s="734"/>
      <c r="AD86" s="735"/>
      <c r="AE86" s="37"/>
      <c r="AF86" s="17"/>
      <c r="AG86" s="103"/>
      <c r="AK86" s="17"/>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17"/>
      <c r="BO86" s="17"/>
      <c r="BP86" s="17"/>
      <c r="BQ86" s="17"/>
      <c r="BR86" s="17"/>
      <c r="BS86" s="17"/>
      <c r="BT86" s="17"/>
      <c r="BU86" s="17"/>
      <c r="BV86" s="17"/>
      <c r="BW86" s="17"/>
      <c r="BX86" s="17"/>
      <c r="BY86" s="17"/>
      <c r="BZ86" s="17"/>
      <c r="CA86" s="17"/>
      <c r="CB86" s="17"/>
      <c r="CC86" s="17"/>
      <c r="CD86" s="17"/>
      <c r="CE86" s="17"/>
    </row>
    <row r="87" spans="2:83" ht="11.25" customHeight="1">
      <c r="B87" s="102"/>
      <c r="C87" s="37"/>
      <c r="D87" s="37">
        <v>12</v>
      </c>
      <c r="E87" s="48" t="s">
        <v>121</v>
      </c>
      <c r="F87" s="49"/>
      <c r="G87" s="48" t="s">
        <v>121</v>
      </c>
      <c r="H87" s="49"/>
      <c r="I87" s="49"/>
      <c r="J87" s="50" t="s">
        <v>121</v>
      </c>
      <c r="K87" s="734"/>
      <c r="L87" s="735"/>
      <c r="M87" s="734"/>
      <c r="N87" s="735"/>
      <c r="O87" s="734"/>
      <c r="P87" s="735"/>
      <c r="Q87" s="734"/>
      <c r="R87" s="735"/>
      <c r="S87" s="734"/>
      <c r="T87" s="735"/>
      <c r="U87" s="734"/>
      <c r="V87" s="735"/>
      <c r="W87" s="734"/>
      <c r="X87" s="735"/>
      <c r="Y87" s="734"/>
      <c r="Z87" s="735"/>
      <c r="AA87" s="734"/>
      <c r="AB87" s="735"/>
      <c r="AC87" s="734"/>
      <c r="AD87" s="735"/>
      <c r="AE87" s="37"/>
      <c r="AF87" s="17"/>
      <c r="AG87" s="103"/>
      <c r="AK87" s="17"/>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17"/>
      <c r="BO87" s="17"/>
      <c r="BP87" s="17"/>
      <c r="BQ87" s="17"/>
      <c r="BR87" s="17"/>
      <c r="BS87" s="17"/>
      <c r="BT87" s="17"/>
      <c r="BU87" s="17"/>
      <c r="BV87" s="17"/>
      <c r="BW87" s="17"/>
      <c r="BX87" s="17"/>
      <c r="BY87" s="17"/>
      <c r="BZ87" s="17"/>
      <c r="CA87" s="17"/>
      <c r="CB87" s="17"/>
      <c r="CC87" s="17"/>
      <c r="CD87" s="17"/>
      <c r="CE87" s="17"/>
    </row>
    <row r="88" spans="2:83" ht="11.25" customHeight="1">
      <c r="B88" s="102"/>
      <c r="C88" s="37"/>
      <c r="D88" s="37">
        <v>13</v>
      </c>
      <c r="E88" s="48" t="s">
        <v>121</v>
      </c>
      <c r="F88" s="49"/>
      <c r="G88" s="48" t="s">
        <v>121</v>
      </c>
      <c r="H88" s="49"/>
      <c r="I88" s="49"/>
      <c r="J88" s="50" t="s">
        <v>121</v>
      </c>
      <c r="K88" s="734"/>
      <c r="L88" s="735"/>
      <c r="M88" s="734"/>
      <c r="N88" s="735"/>
      <c r="O88" s="734"/>
      <c r="P88" s="735"/>
      <c r="Q88" s="734"/>
      <c r="R88" s="735"/>
      <c r="S88" s="734"/>
      <c r="T88" s="735"/>
      <c r="U88" s="734"/>
      <c r="V88" s="735"/>
      <c r="W88" s="734"/>
      <c r="X88" s="735"/>
      <c r="Y88" s="734"/>
      <c r="Z88" s="735"/>
      <c r="AA88" s="734"/>
      <c r="AB88" s="735"/>
      <c r="AC88" s="734"/>
      <c r="AD88" s="735"/>
      <c r="AE88" s="37"/>
      <c r="AF88" s="17"/>
      <c r="AG88" s="103"/>
      <c r="AK88" s="17"/>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17"/>
      <c r="BO88" s="17"/>
      <c r="BP88" s="17"/>
      <c r="BQ88" s="17"/>
      <c r="BR88" s="17"/>
      <c r="BS88" s="17"/>
      <c r="BT88" s="17"/>
      <c r="BU88" s="17"/>
      <c r="BV88" s="17"/>
      <c r="BW88" s="17"/>
      <c r="BX88" s="17"/>
      <c r="BY88" s="17"/>
      <c r="BZ88" s="17"/>
      <c r="CA88" s="17"/>
      <c r="CB88" s="17"/>
      <c r="CC88" s="17"/>
      <c r="CD88" s="17"/>
      <c r="CE88" s="17"/>
    </row>
    <row r="89" spans="2:83" ht="11.25" customHeight="1">
      <c r="B89" s="102"/>
      <c r="C89" s="37"/>
      <c r="D89" s="37">
        <v>14</v>
      </c>
      <c r="E89" s="48" t="s">
        <v>121</v>
      </c>
      <c r="F89" s="49"/>
      <c r="G89" s="48" t="s">
        <v>121</v>
      </c>
      <c r="H89" s="49"/>
      <c r="I89" s="49"/>
      <c r="J89" s="50" t="s">
        <v>121</v>
      </c>
      <c r="K89" s="734"/>
      <c r="L89" s="735"/>
      <c r="M89" s="734"/>
      <c r="N89" s="735"/>
      <c r="O89" s="734"/>
      <c r="P89" s="735"/>
      <c r="Q89" s="734"/>
      <c r="R89" s="735"/>
      <c r="S89" s="734"/>
      <c r="T89" s="735"/>
      <c r="U89" s="734"/>
      <c r="V89" s="735"/>
      <c r="W89" s="734"/>
      <c r="X89" s="735"/>
      <c r="Y89" s="734"/>
      <c r="Z89" s="735"/>
      <c r="AA89" s="734"/>
      <c r="AB89" s="735"/>
      <c r="AC89" s="734"/>
      <c r="AD89" s="735"/>
      <c r="AE89" s="37"/>
      <c r="AF89" s="17"/>
      <c r="AG89" s="103"/>
      <c r="AK89" s="17"/>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17"/>
      <c r="BO89" s="17"/>
      <c r="BP89" s="17"/>
      <c r="BQ89" s="17"/>
      <c r="BR89" s="17"/>
      <c r="BS89" s="17"/>
      <c r="BT89" s="17"/>
      <c r="BU89" s="17"/>
      <c r="BV89" s="17"/>
      <c r="BW89" s="17"/>
      <c r="BX89" s="17"/>
      <c r="BY89" s="17"/>
      <c r="BZ89" s="17"/>
      <c r="CA89" s="17"/>
      <c r="CB89" s="17"/>
      <c r="CC89" s="17"/>
      <c r="CD89" s="17"/>
      <c r="CE89" s="17"/>
    </row>
    <row r="90" spans="2:83" ht="11.25" customHeight="1">
      <c r="B90" s="102"/>
      <c r="C90" s="37"/>
      <c r="D90" s="37">
        <v>15</v>
      </c>
      <c r="E90" s="48" t="s">
        <v>121</v>
      </c>
      <c r="F90" s="49"/>
      <c r="G90" s="48" t="s">
        <v>121</v>
      </c>
      <c r="H90" s="49"/>
      <c r="I90" s="49"/>
      <c r="J90" s="50" t="s">
        <v>121</v>
      </c>
      <c r="K90" s="734"/>
      <c r="L90" s="735"/>
      <c r="M90" s="734"/>
      <c r="N90" s="735"/>
      <c r="O90" s="734"/>
      <c r="P90" s="735"/>
      <c r="Q90" s="734"/>
      <c r="R90" s="735"/>
      <c r="S90" s="734"/>
      <c r="T90" s="735"/>
      <c r="U90" s="734"/>
      <c r="V90" s="735"/>
      <c r="W90" s="734"/>
      <c r="X90" s="735"/>
      <c r="Y90" s="734"/>
      <c r="Z90" s="735"/>
      <c r="AA90" s="734"/>
      <c r="AB90" s="735"/>
      <c r="AC90" s="734"/>
      <c r="AD90" s="735"/>
      <c r="AE90" s="37"/>
      <c r="AF90" s="17"/>
      <c r="AG90" s="103"/>
      <c r="AK90" s="17"/>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17"/>
      <c r="BO90" s="17"/>
      <c r="BP90" s="17"/>
      <c r="BQ90" s="17"/>
      <c r="BR90" s="17"/>
      <c r="BS90" s="17"/>
      <c r="BT90" s="17"/>
      <c r="BU90" s="17"/>
      <c r="BV90" s="17"/>
      <c r="BW90" s="17"/>
      <c r="BX90" s="17"/>
      <c r="BY90" s="17"/>
      <c r="BZ90" s="17"/>
      <c r="CA90" s="17"/>
      <c r="CB90" s="17"/>
      <c r="CC90" s="17"/>
      <c r="CD90" s="17"/>
      <c r="CE90" s="17"/>
    </row>
    <row r="91" spans="2:83" ht="11.25" customHeight="1">
      <c r="B91" s="102"/>
      <c r="C91" s="37"/>
      <c r="D91" s="37">
        <v>16</v>
      </c>
      <c r="E91" s="48" t="s">
        <v>121</v>
      </c>
      <c r="F91" s="49"/>
      <c r="G91" s="48" t="s">
        <v>121</v>
      </c>
      <c r="H91" s="49"/>
      <c r="I91" s="49"/>
      <c r="J91" s="50" t="s">
        <v>121</v>
      </c>
      <c r="K91" s="734"/>
      <c r="L91" s="735"/>
      <c r="M91" s="734"/>
      <c r="N91" s="735"/>
      <c r="O91" s="734"/>
      <c r="P91" s="735"/>
      <c r="Q91" s="734"/>
      <c r="R91" s="735"/>
      <c r="S91" s="734"/>
      <c r="T91" s="735"/>
      <c r="U91" s="734"/>
      <c r="V91" s="735"/>
      <c r="W91" s="734"/>
      <c r="X91" s="735"/>
      <c r="Y91" s="734"/>
      <c r="Z91" s="735"/>
      <c r="AA91" s="734"/>
      <c r="AB91" s="735"/>
      <c r="AC91" s="734"/>
      <c r="AD91" s="735"/>
      <c r="AE91" s="37"/>
      <c r="AF91" s="17"/>
      <c r="AG91" s="103"/>
      <c r="AK91" s="17"/>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17"/>
      <c r="BO91" s="17"/>
      <c r="BP91" s="17"/>
      <c r="BQ91" s="17"/>
      <c r="BR91" s="17"/>
      <c r="BS91" s="17"/>
      <c r="BT91" s="17"/>
      <c r="BU91" s="17"/>
      <c r="BV91" s="17"/>
      <c r="BW91" s="17"/>
      <c r="BX91" s="17"/>
      <c r="BY91" s="17"/>
      <c r="BZ91" s="17"/>
      <c r="CA91" s="17"/>
      <c r="CB91" s="17"/>
      <c r="CC91" s="17"/>
      <c r="CD91" s="17"/>
      <c r="CE91" s="17"/>
    </row>
    <row r="92" spans="2:83" ht="11.25" customHeight="1">
      <c r="B92" s="102"/>
      <c r="C92" s="37"/>
      <c r="D92" s="37">
        <v>17</v>
      </c>
      <c r="E92" s="48" t="s">
        <v>121</v>
      </c>
      <c r="F92" s="49"/>
      <c r="G92" s="48" t="s">
        <v>121</v>
      </c>
      <c r="H92" s="49"/>
      <c r="I92" s="49"/>
      <c r="J92" s="50" t="s">
        <v>121</v>
      </c>
      <c r="K92" s="734"/>
      <c r="L92" s="735"/>
      <c r="M92" s="734"/>
      <c r="N92" s="735"/>
      <c r="O92" s="734"/>
      <c r="P92" s="735"/>
      <c r="Q92" s="734"/>
      <c r="R92" s="735"/>
      <c r="S92" s="734"/>
      <c r="T92" s="735"/>
      <c r="U92" s="734"/>
      <c r="V92" s="735"/>
      <c r="W92" s="734"/>
      <c r="X92" s="735"/>
      <c r="Y92" s="734"/>
      <c r="Z92" s="735"/>
      <c r="AA92" s="734"/>
      <c r="AB92" s="735"/>
      <c r="AC92" s="734"/>
      <c r="AD92" s="735"/>
      <c r="AE92" s="37"/>
      <c r="AF92" s="17"/>
      <c r="AG92" s="103"/>
      <c r="AK92" s="17"/>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17"/>
      <c r="BO92" s="17"/>
      <c r="BP92" s="17"/>
      <c r="BQ92" s="17"/>
      <c r="BR92" s="17"/>
      <c r="BS92" s="17"/>
      <c r="BT92" s="17"/>
      <c r="BU92" s="17"/>
      <c r="BV92" s="17"/>
      <c r="BW92" s="17"/>
      <c r="BX92" s="17"/>
      <c r="BY92" s="17"/>
      <c r="BZ92" s="17"/>
      <c r="CA92" s="17"/>
      <c r="CB92" s="17"/>
      <c r="CC92" s="17"/>
      <c r="CD92" s="17"/>
      <c r="CE92" s="17"/>
    </row>
    <row r="93" spans="2:83" ht="11.25" customHeight="1">
      <c r="B93" s="102"/>
      <c r="C93" s="37"/>
      <c r="D93" s="37">
        <v>18</v>
      </c>
      <c r="E93" s="48" t="s">
        <v>121</v>
      </c>
      <c r="F93" s="49"/>
      <c r="G93" s="48" t="s">
        <v>121</v>
      </c>
      <c r="H93" s="49"/>
      <c r="I93" s="49"/>
      <c r="J93" s="50" t="s">
        <v>121</v>
      </c>
      <c r="K93" s="734"/>
      <c r="L93" s="735"/>
      <c r="M93" s="734"/>
      <c r="N93" s="735"/>
      <c r="O93" s="734"/>
      <c r="P93" s="735"/>
      <c r="Q93" s="734"/>
      <c r="R93" s="735"/>
      <c r="S93" s="734"/>
      <c r="T93" s="735"/>
      <c r="U93" s="734"/>
      <c r="V93" s="735"/>
      <c r="W93" s="734"/>
      <c r="X93" s="735"/>
      <c r="Y93" s="734"/>
      <c r="Z93" s="735"/>
      <c r="AA93" s="734"/>
      <c r="AB93" s="735"/>
      <c r="AC93" s="734"/>
      <c r="AD93" s="735"/>
      <c r="AE93" s="37"/>
      <c r="AF93" s="17"/>
      <c r="AG93" s="103"/>
      <c r="AK93" s="17"/>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17"/>
      <c r="BO93" s="17"/>
      <c r="BP93" s="17"/>
      <c r="BQ93" s="17"/>
      <c r="BR93" s="17"/>
      <c r="BS93" s="17"/>
      <c r="BT93" s="17"/>
      <c r="BU93" s="17"/>
      <c r="BV93" s="17"/>
      <c r="BW93" s="17"/>
      <c r="BX93" s="17"/>
      <c r="BY93" s="17"/>
      <c r="BZ93" s="17"/>
      <c r="CA93" s="17"/>
      <c r="CB93" s="17"/>
      <c r="CC93" s="17"/>
      <c r="CD93" s="17"/>
      <c r="CE93" s="17"/>
    </row>
    <row r="94" spans="2:83" ht="11.25" customHeight="1">
      <c r="B94" s="102"/>
      <c r="C94" s="37"/>
      <c r="D94" s="37">
        <v>19</v>
      </c>
      <c r="E94" s="48" t="s">
        <v>121</v>
      </c>
      <c r="F94" s="49"/>
      <c r="G94" s="48" t="s">
        <v>121</v>
      </c>
      <c r="H94" s="49"/>
      <c r="I94" s="49"/>
      <c r="J94" s="50" t="s">
        <v>121</v>
      </c>
      <c r="K94" s="734"/>
      <c r="L94" s="735"/>
      <c r="M94" s="734"/>
      <c r="N94" s="735"/>
      <c r="O94" s="734"/>
      <c r="P94" s="735"/>
      <c r="Q94" s="734"/>
      <c r="R94" s="735"/>
      <c r="S94" s="734"/>
      <c r="T94" s="735"/>
      <c r="U94" s="734"/>
      <c r="V94" s="735"/>
      <c r="W94" s="734"/>
      <c r="X94" s="735"/>
      <c r="Y94" s="734"/>
      <c r="Z94" s="735"/>
      <c r="AA94" s="734"/>
      <c r="AB94" s="735"/>
      <c r="AC94" s="734"/>
      <c r="AD94" s="735"/>
      <c r="AE94" s="37"/>
      <c r="AF94" s="17"/>
      <c r="AG94" s="103"/>
      <c r="AK94" s="17"/>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17"/>
      <c r="BO94" s="17"/>
      <c r="BP94" s="17"/>
      <c r="BQ94" s="17"/>
      <c r="BR94" s="17"/>
      <c r="BS94" s="17"/>
      <c r="BT94" s="17"/>
      <c r="BU94" s="17"/>
      <c r="BV94" s="17"/>
      <c r="BW94" s="17"/>
      <c r="BX94" s="17"/>
      <c r="BY94" s="17"/>
      <c r="BZ94" s="17"/>
      <c r="CA94" s="17"/>
      <c r="CB94" s="17"/>
      <c r="CC94" s="17"/>
      <c r="CD94" s="17"/>
      <c r="CE94" s="17"/>
    </row>
    <row r="95" spans="2:83" ht="11.25" customHeight="1">
      <c r="B95" s="102"/>
      <c r="C95" s="37"/>
      <c r="D95" s="37">
        <v>20</v>
      </c>
      <c r="E95" s="81" t="s">
        <v>121</v>
      </c>
      <c r="F95" s="82"/>
      <c r="G95" s="81" t="s">
        <v>121</v>
      </c>
      <c r="H95" s="82"/>
      <c r="I95" s="82"/>
      <c r="J95" s="83" t="s">
        <v>121</v>
      </c>
      <c r="K95" s="736"/>
      <c r="L95" s="737"/>
      <c r="M95" s="736"/>
      <c r="N95" s="737"/>
      <c r="O95" s="736"/>
      <c r="P95" s="737"/>
      <c r="Q95" s="736"/>
      <c r="R95" s="737"/>
      <c r="S95" s="736"/>
      <c r="T95" s="737"/>
      <c r="U95" s="736"/>
      <c r="V95" s="737"/>
      <c r="W95" s="736"/>
      <c r="X95" s="737"/>
      <c r="Y95" s="736"/>
      <c r="Z95" s="737"/>
      <c r="AA95" s="736"/>
      <c r="AB95" s="737"/>
      <c r="AC95" s="736"/>
      <c r="AD95" s="737"/>
      <c r="AE95" s="37"/>
      <c r="AF95" s="17"/>
      <c r="AG95" s="103"/>
      <c r="AK95" s="17"/>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17"/>
      <c r="BO95" s="17"/>
      <c r="BP95" s="17"/>
      <c r="BQ95" s="17"/>
      <c r="BR95" s="17"/>
      <c r="BS95" s="17"/>
      <c r="BT95" s="17"/>
      <c r="BU95" s="17"/>
      <c r="BV95" s="17"/>
      <c r="BW95" s="17"/>
      <c r="BX95" s="17"/>
      <c r="BY95" s="17"/>
      <c r="BZ95" s="17"/>
      <c r="CA95" s="17"/>
      <c r="CB95" s="17"/>
      <c r="CC95" s="17"/>
      <c r="CD95" s="17"/>
      <c r="CE95" s="17"/>
    </row>
    <row r="96" spans="2:83" ht="11.25" customHeight="1">
      <c r="B96" s="102"/>
      <c r="C96" s="37"/>
      <c r="D96" s="66"/>
      <c r="E96" s="84" t="s">
        <v>152</v>
      </c>
      <c r="F96" s="84"/>
      <c r="G96" s="84"/>
      <c r="H96" s="84"/>
      <c r="I96" s="84"/>
      <c r="J96" s="84"/>
      <c r="K96" s="776">
        <v>1</v>
      </c>
      <c r="L96" s="777">
        <v>0</v>
      </c>
      <c r="M96" s="776">
        <v>0.99999999999999989</v>
      </c>
      <c r="N96" s="777">
        <v>0</v>
      </c>
      <c r="O96" s="776">
        <v>1</v>
      </c>
      <c r="P96" s="777">
        <v>0</v>
      </c>
      <c r="Q96" s="776">
        <v>1</v>
      </c>
      <c r="R96" s="777">
        <v>0</v>
      </c>
      <c r="S96" s="776">
        <v>1</v>
      </c>
      <c r="T96" s="777">
        <v>0</v>
      </c>
      <c r="U96" s="776">
        <v>0.99999999999999989</v>
      </c>
      <c r="V96" s="777">
        <v>0</v>
      </c>
      <c r="W96" s="776"/>
      <c r="X96" s="777"/>
      <c r="Y96" s="776"/>
      <c r="Z96" s="777"/>
      <c r="AA96" s="776"/>
      <c r="AB96" s="777"/>
      <c r="AC96" s="776"/>
      <c r="AD96" s="777"/>
      <c r="AE96" s="37"/>
      <c r="AF96" s="17"/>
      <c r="AG96" s="103"/>
      <c r="AK96" s="17"/>
      <c r="AL96" s="575"/>
      <c r="AM96" s="575"/>
      <c r="AN96" s="575"/>
      <c r="AO96" s="575"/>
      <c r="AP96" s="575"/>
      <c r="AQ96" s="575"/>
      <c r="AR96" s="784"/>
      <c r="AS96" s="784"/>
      <c r="AT96" s="784"/>
      <c r="AU96" s="784"/>
      <c r="AV96" s="784"/>
      <c r="AW96" s="784"/>
      <c r="AX96" s="784"/>
      <c r="AY96" s="784"/>
      <c r="AZ96" s="784"/>
      <c r="BA96" s="784"/>
      <c r="BB96" s="784"/>
      <c r="BC96" s="784"/>
      <c r="BD96" s="251"/>
      <c r="BE96" s="251"/>
      <c r="BF96" s="251"/>
      <c r="BG96" s="251"/>
      <c r="BH96" s="251"/>
      <c r="BI96" s="251"/>
      <c r="BJ96" s="251"/>
      <c r="BK96" s="251"/>
      <c r="BL96" s="251"/>
      <c r="BM96" s="251"/>
      <c r="BN96" s="17"/>
      <c r="BO96" s="17"/>
      <c r="BP96" s="17"/>
      <c r="BQ96" s="17"/>
      <c r="BR96" s="17"/>
      <c r="BS96" s="17"/>
      <c r="BT96" s="17"/>
      <c r="BU96" s="17"/>
      <c r="BV96" s="17"/>
      <c r="BW96" s="17"/>
      <c r="BX96" s="17"/>
      <c r="BY96" s="17"/>
      <c r="BZ96" s="17"/>
      <c r="CA96" s="17"/>
      <c r="CB96" s="17"/>
      <c r="CC96" s="17"/>
      <c r="CD96" s="17"/>
      <c r="CE96" s="17"/>
    </row>
    <row r="97" spans="2:83" ht="11.25" customHeight="1">
      <c r="B97" s="102"/>
      <c r="C97" s="37"/>
      <c r="D97" s="66"/>
      <c r="E97" s="70"/>
      <c r="F97" s="70" t="s">
        <v>153</v>
      </c>
      <c r="G97" s="70"/>
      <c r="H97" s="70" t="s">
        <v>154</v>
      </c>
      <c r="I97" s="66"/>
      <c r="J97" s="66"/>
      <c r="K97" s="734">
        <v>0.19779127348591835</v>
      </c>
      <c r="L97" s="735">
        <v>0</v>
      </c>
      <c r="M97" s="734">
        <v>0.35393251969288175</v>
      </c>
      <c r="N97" s="735">
        <v>0</v>
      </c>
      <c r="O97" s="734">
        <v>0.61779427312775326</v>
      </c>
      <c r="P97" s="735">
        <v>0</v>
      </c>
      <c r="Q97" s="734">
        <v>0.16889287266513914</v>
      </c>
      <c r="R97" s="735">
        <v>0</v>
      </c>
      <c r="S97" s="734">
        <v>0.32867149562594239</v>
      </c>
      <c r="T97" s="735">
        <v>0</v>
      </c>
      <c r="U97" s="734">
        <v>0.6438593155893535</v>
      </c>
      <c r="V97" s="735">
        <v>0</v>
      </c>
      <c r="W97" s="734"/>
      <c r="X97" s="735"/>
      <c r="Y97" s="734"/>
      <c r="Z97" s="735"/>
      <c r="AA97" s="734"/>
      <c r="AB97" s="735"/>
      <c r="AC97" s="734"/>
      <c r="AD97" s="735"/>
      <c r="AE97" s="37"/>
      <c r="AF97" s="17"/>
      <c r="AG97" s="103"/>
      <c r="AK97" s="17"/>
      <c r="AL97" s="575"/>
      <c r="AM97" s="575"/>
      <c r="AN97" s="575"/>
      <c r="AO97" s="575"/>
      <c r="AP97" s="576"/>
      <c r="AQ97" s="576"/>
      <c r="AR97" s="783"/>
      <c r="AS97" s="783"/>
      <c r="AT97" s="783"/>
      <c r="AU97" s="783"/>
      <c r="AV97" s="783"/>
      <c r="AW97" s="783"/>
      <c r="AX97" s="783"/>
      <c r="AY97" s="783"/>
      <c r="AZ97" s="783"/>
      <c r="BA97" s="783"/>
      <c r="BB97" s="783"/>
      <c r="BC97" s="783"/>
      <c r="BD97" s="251"/>
      <c r="BE97" s="251"/>
      <c r="BF97" s="251"/>
      <c r="BG97" s="251"/>
      <c r="BH97" s="251"/>
      <c r="BI97" s="251"/>
      <c r="BJ97" s="251"/>
      <c r="BK97" s="251"/>
      <c r="BL97" s="251"/>
      <c r="BM97" s="251"/>
      <c r="BN97" s="17"/>
      <c r="BO97" s="17"/>
      <c r="BP97" s="17"/>
      <c r="BQ97" s="17"/>
      <c r="BR97" s="17"/>
      <c r="BS97" s="17"/>
      <c r="BT97" s="17"/>
      <c r="BU97" s="17"/>
      <c r="BV97" s="17"/>
      <c r="BW97" s="17"/>
      <c r="BX97" s="17"/>
      <c r="BY97" s="17"/>
      <c r="BZ97" s="17"/>
      <c r="CA97" s="17"/>
      <c r="CB97" s="17"/>
      <c r="CC97" s="17"/>
      <c r="CD97" s="17"/>
      <c r="CE97" s="17"/>
    </row>
    <row r="98" spans="2:83" ht="11.25" customHeight="1">
      <c r="B98" s="102"/>
      <c r="C98" s="37"/>
      <c r="D98" s="66"/>
      <c r="E98" s="85"/>
      <c r="F98" s="85"/>
      <c r="G98" s="85"/>
      <c r="H98" s="85" t="s">
        <v>155</v>
      </c>
      <c r="I98" s="86"/>
      <c r="J98" s="86"/>
      <c r="K98" s="736">
        <v>0.80220872651408159</v>
      </c>
      <c r="L98" s="737">
        <v>0</v>
      </c>
      <c r="M98" s="736">
        <v>0.64606748030711814</v>
      </c>
      <c r="N98" s="737">
        <v>0</v>
      </c>
      <c r="O98" s="736">
        <v>0.38220572687224669</v>
      </c>
      <c r="P98" s="737">
        <v>0</v>
      </c>
      <c r="Q98" s="736">
        <v>0.83110712733486081</v>
      </c>
      <c r="R98" s="737">
        <v>0</v>
      </c>
      <c r="S98" s="736">
        <v>0.67132850437405767</v>
      </c>
      <c r="T98" s="737">
        <v>0</v>
      </c>
      <c r="U98" s="736">
        <v>0.35614068441064634</v>
      </c>
      <c r="V98" s="737">
        <v>0</v>
      </c>
      <c r="W98" s="736"/>
      <c r="X98" s="737"/>
      <c r="Y98" s="736"/>
      <c r="Z98" s="737"/>
      <c r="AA98" s="736"/>
      <c r="AB98" s="737"/>
      <c r="AC98" s="736"/>
      <c r="AD98" s="737"/>
      <c r="AE98" s="37"/>
      <c r="AF98" s="17"/>
      <c r="AG98" s="103"/>
      <c r="AK98" s="17"/>
      <c r="AL98" s="575"/>
      <c r="AM98" s="575"/>
      <c r="AN98" s="575"/>
      <c r="AO98" s="575"/>
      <c r="AP98" s="576"/>
      <c r="AQ98" s="576"/>
      <c r="AR98" s="783"/>
      <c r="AS98" s="783"/>
      <c r="AT98" s="783"/>
      <c r="AU98" s="783"/>
      <c r="AV98" s="783"/>
      <c r="AW98" s="783"/>
      <c r="AX98" s="783"/>
      <c r="AY98" s="783"/>
      <c r="AZ98" s="783"/>
      <c r="BA98" s="783"/>
      <c r="BB98" s="783"/>
      <c r="BC98" s="783"/>
      <c r="BD98" s="251"/>
      <c r="BE98" s="251"/>
      <c r="BF98" s="251"/>
      <c r="BG98" s="251"/>
      <c r="BH98" s="251"/>
      <c r="BI98" s="251"/>
      <c r="BJ98" s="251"/>
      <c r="BK98" s="251"/>
      <c r="BL98" s="251"/>
      <c r="BM98" s="251"/>
      <c r="BN98" s="17"/>
      <c r="BO98" s="17"/>
      <c r="BP98" s="17"/>
      <c r="BQ98" s="17"/>
      <c r="BR98" s="17"/>
      <c r="BS98" s="17"/>
      <c r="BT98" s="17"/>
      <c r="BU98" s="17"/>
      <c r="BV98" s="17"/>
      <c r="BW98" s="17"/>
      <c r="BX98" s="17"/>
      <c r="BY98" s="17"/>
      <c r="BZ98" s="17"/>
      <c r="CA98" s="17"/>
      <c r="CB98" s="17"/>
      <c r="CC98" s="17"/>
      <c r="CD98" s="17"/>
      <c r="CE98" s="17"/>
    </row>
    <row r="99" spans="2:83" ht="11.25" customHeight="1">
      <c r="B99" s="102"/>
      <c r="C99" s="37"/>
      <c r="D99" s="66"/>
      <c r="E99" s="87" t="s">
        <v>156</v>
      </c>
      <c r="F99" s="88"/>
      <c r="G99" s="88"/>
      <c r="H99" s="88"/>
      <c r="I99" s="88"/>
      <c r="J99" s="89"/>
      <c r="K99" s="738">
        <v>0</v>
      </c>
      <c r="L99" s="738">
        <v>0</v>
      </c>
      <c r="M99" s="738">
        <v>1.1102230246251565E-16</v>
      </c>
      <c r="N99" s="738">
        <v>0</v>
      </c>
      <c r="O99" s="738">
        <v>0</v>
      </c>
      <c r="P99" s="738">
        <v>0</v>
      </c>
      <c r="Q99" s="738">
        <v>0</v>
      </c>
      <c r="R99" s="738">
        <v>0</v>
      </c>
      <c r="S99" s="738">
        <v>0</v>
      </c>
      <c r="T99" s="738">
        <v>0</v>
      </c>
      <c r="U99" s="738">
        <v>1.1102230246251565E-16</v>
      </c>
      <c r="V99" s="738">
        <v>0</v>
      </c>
      <c r="W99" s="717"/>
      <c r="X99" s="718"/>
      <c r="Y99" s="717"/>
      <c r="Z99" s="718"/>
      <c r="AA99" s="717"/>
      <c r="AB99" s="718"/>
      <c r="AC99" s="717"/>
      <c r="AD99" s="718"/>
      <c r="AE99" s="37"/>
      <c r="AF99" s="17"/>
      <c r="AG99" s="103"/>
      <c r="AK99" s="17"/>
      <c r="AL99" s="571"/>
      <c r="AM99" s="572"/>
      <c r="AN99" s="572"/>
      <c r="AO99" s="572"/>
      <c r="AP99" s="572"/>
      <c r="AQ99" s="573"/>
      <c r="AR99" s="783"/>
      <c r="AS99" s="783"/>
      <c r="AT99" s="783"/>
      <c r="AU99" s="783"/>
      <c r="AV99" s="783"/>
      <c r="AW99" s="783"/>
      <c r="AX99" s="783"/>
      <c r="AY99" s="783"/>
      <c r="AZ99" s="783"/>
      <c r="BA99" s="783"/>
      <c r="BB99" s="783"/>
      <c r="BC99" s="783"/>
      <c r="BD99" s="251"/>
      <c r="BE99" s="251"/>
      <c r="BF99" s="251"/>
      <c r="BG99" s="251"/>
      <c r="BH99" s="251"/>
      <c r="BI99" s="251"/>
      <c r="BJ99" s="251"/>
      <c r="BK99" s="251"/>
      <c r="BL99" s="251"/>
      <c r="BM99" s="251"/>
      <c r="BN99" s="17"/>
      <c r="BO99" s="17"/>
      <c r="BP99" s="17"/>
      <c r="BQ99" s="17"/>
      <c r="BR99" s="17"/>
      <c r="BS99" s="17"/>
      <c r="BT99" s="17"/>
      <c r="BU99" s="17"/>
      <c r="BV99" s="17"/>
      <c r="BW99" s="17"/>
      <c r="BX99" s="17"/>
      <c r="BY99" s="17"/>
      <c r="BZ99" s="17"/>
      <c r="CA99" s="17"/>
      <c r="CB99" s="17"/>
      <c r="CC99" s="17"/>
      <c r="CD99" s="17"/>
      <c r="CE99" s="17"/>
    </row>
    <row r="100" spans="2:83" ht="24.75" customHeight="1">
      <c r="B100" s="102"/>
      <c r="C100" s="37"/>
      <c r="D100" s="66"/>
      <c r="E100" s="37"/>
      <c r="F100" s="37"/>
      <c r="G100" s="37"/>
      <c r="H100" s="37"/>
      <c r="I100" s="37"/>
      <c r="J100" s="37"/>
      <c r="K100" s="17"/>
      <c r="L100" s="17"/>
      <c r="M100" s="17"/>
      <c r="N100" s="17"/>
      <c r="O100" s="17"/>
      <c r="P100" s="17"/>
      <c r="Q100" s="17"/>
      <c r="R100" s="17"/>
      <c r="S100" s="17"/>
      <c r="T100" s="17"/>
      <c r="U100" s="17"/>
      <c r="V100" s="17"/>
      <c r="W100" s="17"/>
      <c r="X100" s="17"/>
      <c r="Y100" s="17"/>
      <c r="Z100" s="17"/>
      <c r="AA100" s="17"/>
      <c r="AB100" s="17"/>
      <c r="AC100" s="17"/>
      <c r="AD100" s="17"/>
      <c r="AE100" s="37"/>
      <c r="AF100" s="17"/>
      <c r="AG100" s="103"/>
      <c r="AK100" s="17"/>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17"/>
      <c r="BO100" s="17"/>
      <c r="BP100" s="17"/>
      <c r="BQ100" s="17"/>
      <c r="BR100" s="17"/>
      <c r="BS100" s="17"/>
      <c r="BT100" s="17"/>
      <c r="BU100" s="17"/>
      <c r="BV100" s="17"/>
      <c r="BW100" s="17"/>
      <c r="BX100" s="17"/>
      <c r="BY100" s="17"/>
      <c r="BZ100" s="17"/>
      <c r="CA100" s="17"/>
      <c r="CB100" s="17"/>
      <c r="CC100" s="17"/>
      <c r="CD100" s="17"/>
      <c r="CE100" s="17"/>
    </row>
    <row r="101" spans="2:83" ht="12.75" customHeight="1">
      <c r="B101" s="102"/>
      <c r="C101" s="63" t="s">
        <v>158</v>
      </c>
      <c r="D101" s="66"/>
      <c r="E101" s="37"/>
      <c r="F101" s="37"/>
      <c r="G101" s="37"/>
      <c r="H101" s="37"/>
      <c r="I101" s="37"/>
      <c r="J101" s="37"/>
      <c r="K101" s="17"/>
      <c r="L101" s="17"/>
      <c r="M101" s="17"/>
      <c r="N101" s="17"/>
      <c r="O101" s="17"/>
      <c r="P101" s="17"/>
      <c r="Q101" s="17"/>
      <c r="R101" s="17"/>
      <c r="S101" s="17"/>
      <c r="T101" s="71" t="s">
        <v>159</v>
      </c>
      <c r="U101" s="719" t="s">
        <v>176</v>
      </c>
      <c r="V101" s="720"/>
      <c r="W101" s="720"/>
      <c r="X101" s="721"/>
      <c r="Y101" s="72" t="s">
        <v>160</v>
      </c>
      <c r="Z101" s="17"/>
      <c r="AA101" s="17"/>
      <c r="AB101" s="17"/>
      <c r="AC101" s="17"/>
      <c r="AD101" s="17"/>
      <c r="AE101" s="17"/>
      <c r="AF101" s="17"/>
      <c r="AG101" s="103"/>
      <c r="AK101" s="17"/>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17"/>
      <c r="BO101" s="17"/>
      <c r="BP101" s="17"/>
      <c r="BQ101" s="17"/>
      <c r="BR101" s="17"/>
      <c r="BS101" s="17"/>
      <c r="BT101" s="17"/>
      <c r="BU101" s="17"/>
      <c r="BV101" s="17"/>
      <c r="BW101" s="17"/>
      <c r="BX101" s="17"/>
      <c r="BY101" s="17"/>
      <c r="BZ101" s="17"/>
      <c r="CA101" s="17"/>
      <c r="CB101" s="17"/>
      <c r="CC101" s="17"/>
      <c r="CD101" s="17"/>
      <c r="CE101" s="17"/>
    </row>
    <row r="102" spans="2:83" ht="5.25" customHeight="1">
      <c r="B102" s="102"/>
      <c r="C102" s="73"/>
      <c r="D102" s="66"/>
      <c r="E102" s="37"/>
      <c r="F102" s="37"/>
      <c r="G102" s="37"/>
      <c r="H102" s="37"/>
      <c r="I102" s="37"/>
      <c r="J102" s="3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03"/>
      <c r="AK102" s="17"/>
      <c r="AL102" s="251"/>
      <c r="AM102" s="251"/>
      <c r="AN102" s="251"/>
      <c r="AO102" s="251"/>
      <c r="AP102" s="251"/>
      <c r="AQ102" s="251"/>
      <c r="AR102" s="251"/>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17"/>
      <c r="BO102" s="17"/>
      <c r="BP102" s="17"/>
      <c r="BQ102" s="17"/>
      <c r="BR102" s="17"/>
      <c r="BS102" s="17"/>
      <c r="BT102" s="17"/>
      <c r="BU102" s="17"/>
      <c r="BV102" s="17"/>
      <c r="BW102" s="17"/>
      <c r="BX102" s="17"/>
      <c r="BY102" s="17"/>
      <c r="BZ102" s="17"/>
      <c r="CA102" s="17"/>
      <c r="CB102" s="17"/>
      <c r="CC102" s="17"/>
      <c r="CD102" s="17"/>
      <c r="CE102" s="17"/>
    </row>
    <row r="103" spans="2:83" ht="12.75" customHeight="1">
      <c r="B103" s="102"/>
      <c r="C103" s="37"/>
      <c r="D103" s="37"/>
      <c r="E103" s="37"/>
      <c r="F103" s="37"/>
      <c r="G103" s="37"/>
      <c r="H103" s="37"/>
      <c r="I103" s="450"/>
      <c r="J103" s="54"/>
      <c r="K103" s="54"/>
      <c r="L103" s="54"/>
      <c r="M103" s="54"/>
      <c r="N103" s="54"/>
      <c r="O103" s="54"/>
      <c r="P103" s="54"/>
      <c r="Q103" s="54"/>
      <c r="R103" s="54"/>
      <c r="S103" s="54"/>
      <c r="T103" s="54"/>
      <c r="U103" s="54"/>
      <c r="V103" s="54"/>
      <c r="W103" s="54"/>
      <c r="X103" s="54"/>
      <c r="Y103" s="54"/>
      <c r="Z103" s="54"/>
      <c r="AA103" s="54"/>
      <c r="AB103" s="55"/>
      <c r="AC103" s="17"/>
      <c r="AD103" s="17"/>
      <c r="AE103" s="17"/>
      <c r="AF103" s="17"/>
      <c r="AG103" s="103"/>
      <c r="AK103" s="17"/>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17"/>
      <c r="BO103" s="17"/>
      <c r="BP103" s="17"/>
      <c r="BQ103" s="17"/>
      <c r="BR103" s="17"/>
      <c r="BS103" s="17"/>
      <c r="BT103" s="17"/>
      <c r="BU103" s="17"/>
      <c r="BV103" s="17"/>
      <c r="BW103" s="17"/>
      <c r="BX103" s="17"/>
      <c r="BY103" s="17"/>
      <c r="BZ103" s="17"/>
      <c r="CA103" s="17"/>
      <c r="CB103" s="17"/>
      <c r="CC103" s="17"/>
      <c r="CD103" s="17"/>
      <c r="CE103" s="17"/>
    </row>
    <row r="104" spans="2:83" ht="3.75" customHeight="1">
      <c r="B104" s="102"/>
      <c r="C104" s="17"/>
      <c r="D104" s="17"/>
      <c r="E104" s="17"/>
      <c r="F104" s="17"/>
      <c r="G104" s="17"/>
      <c r="H104" s="17"/>
      <c r="I104" s="74"/>
      <c r="J104" s="74"/>
      <c r="K104" s="74"/>
      <c r="L104" s="74"/>
      <c r="M104" s="74"/>
      <c r="N104" s="74"/>
      <c r="O104" s="74"/>
      <c r="P104" s="74"/>
      <c r="Q104" s="74"/>
      <c r="R104" s="74"/>
      <c r="S104" s="74"/>
      <c r="T104" s="74"/>
      <c r="U104" s="74"/>
      <c r="V104" s="74"/>
      <c r="W104" s="74"/>
      <c r="X104" s="74"/>
      <c r="Y104" s="74"/>
      <c r="Z104" s="74"/>
      <c r="AA104" s="74"/>
      <c r="AB104" s="74"/>
      <c r="AC104" s="17"/>
      <c r="AD104" s="17"/>
      <c r="AE104" s="17"/>
      <c r="AF104" s="17"/>
      <c r="AG104" s="103"/>
      <c r="AK104" s="17"/>
      <c r="AL104" s="251"/>
      <c r="AM104" s="251"/>
      <c r="AN104" s="251"/>
      <c r="AO104" s="251"/>
      <c r="AP104" s="251"/>
      <c r="AQ104" s="251"/>
      <c r="AR104" s="251"/>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17"/>
      <c r="BO104" s="17"/>
      <c r="BP104" s="17"/>
      <c r="BQ104" s="17"/>
      <c r="BR104" s="17"/>
      <c r="BS104" s="17"/>
      <c r="BT104" s="17"/>
      <c r="BU104" s="17"/>
      <c r="BV104" s="17"/>
      <c r="BW104" s="17"/>
      <c r="BX104" s="17"/>
      <c r="BY104" s="17"/>
      <c r="BZ104" s="17"/>
      <c r="CA104" s="17"/>
      <c r="CB104" s="17"/>
      <c r="CC104" s="17"/>
      <c r="CD104" s="17"/>
      <c r="CE104" s="17"/>
    </row>
    <row r="105" spans="2:83" ht="12.75" customHeight="1">
      <c r="B105" s="102"/>
      <c r="C105" s="17"/>
      <c r="D105" s="17"/>
      <c r="E105" s="17"/>
      <c r="F105" s="17"/>
      <c r="G105" s="17"/>
      <c r="H105" s="17"/>
      <c r="I105" s="75" t="s">
        <v>161</v>
      </c>
      <c r="J105" s="74"/>
      <c r="K105" s="56"/>
      <c r="L105" s="722" t="s">
        <v>177</v>
      </c>
      <c r="M105" s="723">
        <v>0</v>
      </c>
      <c r="N105" s="75" t="s">
        <v>359</v>
      </c>
      <c r="O105" s="74"/>
      <c r="P105" s="74"/>
      <c r="Q105" s="74"/>
      <c r="R105" s="74"/>
      <c r="S105" s="74"/>
      <c r="T105" s="74"/>
      <c r="U105" s="74"/>
      <c r="V105" s="74"/>
      <c r="W105" s="74"/>
      <c r="X105" s="74"/>
      <c r="Y105" s="74"/>
      <c r="Z105" s="74"/>
      <c r="AA105" s="74"/>
      <c r="AB105" s="74"/>
      <c r="AC105" s="17"/>
      <c r="AD105" s="17"/>
      <c r="AE105" s="17"/>
      <c r="AF105" s="17"/>
      <c r="AG105" s="103"/>
      <c r="AK105" s="17"/>
      <c r="AL105" s="251"/>
      <c r="AM105" s="251"/>
      <c r="AN105" s="251"/>
      <c r="AO105" s="251"/>
      <c r="AP105" s="251"/>
      <c r="AQ105" s="251"/>
      <c r="AR105" s="251"/>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17"/>
      <c r="BO105" s="17"/>
      <c r="BP105" s="17"/>
      <c r="BQ105" s="17"/>
      <c r="BR105" s="17"/>
      <c r="BS105" s="17"/>
      <c r="BT105" s="17"/>
      <c r="BU105" s="17"/>
      <c r="BV105" s="17"/>
      <c r="BW105" s="17"/>
      <c r="BX105" s="17"/>
      <c r="BY105" s="17"/>
      <c r="BZ105" s="17"/>
      <c r="CA105" s="17"/>
      <c r="CB105" s="17"/>
      <c r="CC105" s="17"/>
      <c r="CD105" s="17"/>
      <c r="CE105" s="17"/>
    </row>
    <row r="106" spans="2:83" ht="12.75" customHeight="1">
      <c r="B106" s="102"/>
      <c r="C106" s="37"/>
      <c r="D106" s="37"/>
      <c r="E106" s="37"/>
      <c r="F106" s="37"/>
      <c r="G106" s="37"/>
      <c r="H106" s="37"/>
      <c r="I106" s="75"/>
      <c r="J106" s="75"/>
      <c r="K106" s="75"/>
      <c r="L106" s="76"/>
      <c r="M106" s="76"/>
      <c r="N106" s="76"/>
      <c r="O106" s="76"/>
      <c r="P106" s="76"/>
      <c r="Q106" s="76"/>
      <c r="R106" s="76"/>
      <c r="S106" s="76"/>
      <c r="T106" s="76"/>
      <c r="U106" s="76"/>
      <c r="V106" s="76"/>
      <c r="W106" s="76"/>
      <c r="X106" s="74"/>
      <c r="Y106" s="74"/>
      <c r="Z106" s="74"/>
      <c r="AA106" s="74"/>
      <c r="AB106" s="77"/>
      <c r="AC106" s="778"/>
      <c r="AD106" s="779"/>
      <c r="AE106" s="780" t="s">
        <v>162</v>
      </c>
      <c r="AF106" s="781"/>
      <c r="AG106" s="103"/>
      <c r="AK106" s="17"/>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17"/>
      <c r="BO106" s="17"/>
      <c r="BP106" s="17"/>
      <c r="BQ106" s="17"/>
      <c r="BR106" s="17"/>
      <c r="BS106" s="17"/>
      <c r="BT106" s="17"/>
      <c r="BU106" s="17"/>
      <c r="BV106" s="17"/>
      <c r="BW106" s="17"/>
      <c r="BX106" s="17"/>
      <c r="BY106" s="17"/>
      <c r="BZ106" s="17"/>
      <c r="CA106" s="17"/>
      <c r="CB106" s="17"/>
      <c r="CC106" s="17"/>
      <c r="CD106" s="17"/>
      <c r="CE106" s="17"/>
    </row>
    <row r="107" spans="2:83" ht="15" customHeight="1">
      <c r="B107" s="102"/>
      <c r="C107" s="17"/>
      <c r="D107" s="51" t="s">
        <v>163</v>
      </c>
      <c r="E107" s="52"/>
      <c r="F107" s="52"/>
      <c r="G107" s="52"/>
      <c r="H107" s="53"/>
      <c r="I107" s="729">
        <v>17792.397896679497</v>
      </c>
      <c r="J107" s="730"/>
      <c r="K107" s="729">
        <v>14155.799516895007</v>
      </c>
      <c r="L107" s="730"/>
      <c r="M107" s="729">
        <v>2.82852017836418</v>
      </c>
      <c r="N107" s="730"/>
      <c r="O107" s="729">
        <v>5716.703933501024</v>
      </c>
      <c r="P107" s="730"/>
      <c r="Q107" s="729">
        <v>8433.0702519353927</v>
      </c>
      <c r="R107" s="730"/>
      <c r="S107" s="729">
        <v>5.7577096244669708</v>
      </c>
      <c r="T107" s="730"/>
      <c r="U107" s="729">
        <v>0</v>
      </c>
      <c r="V107" s="730"/>
      <c r="W107" s="729">
        <v>0</v>
      </c>
      <c r="X107" s="730"/>
      <c r="Y107" s="729">
        <v>0</v>
      </c>
      <c r="Z107" s="730"/>
      <c r="AA107" s="729">
        <v>0</v>
      </c>
      <c r="AB107" s="731"/>
      <c r="AC107" s="732">
        <v>46106.557828813755</v>
      </c>
      <c r="AD107" s="733"/>
      <c r="AE107" s="731">
        <v>183.60584880259898</v>
      </c>
      <c r="AF107" s="730"/>
      <c r="AG107" s="103"/>
      <c r="AK107" s="17"/>
      <c r="AL107" s="251"/>
      <c r="AM107" s="251"/>
      <c r="AN107" s="251"/>
      <c r="AO107" s="251"/>
      <c r="AP107" s="251"/>
      <c r="AQ107" s="251"/>
      <c r="AR107" s="251"/>
      <c r="AS107" s="251"/>
      <c r="AT107" s="251"/>
      <c r="AU107" s="251"/>
      <c r="AV107" s="251"/>
      <c r="AW107" s="251"/>
      <c r="AX107" s="251"/>
      <c r="AY107" s="251"/>
      <c r="AZ107" s="251"/>
      <c r="BA107" s="251"/>
      <c r="BB107" s="251"/>
      <c r="BC107" s="251"/>
      <c r="BD107" s="251"/>
      <c r="BE107" s="251"/>
      <c r="BF107" s="251"/>
      <c r="BG107" s="251"/>
      <c r="BH107" s="251"/>
      <c r="BI107" s="251"/>
      <c r="BJ107" s="251"/>
      <c r="BK107" s="251"/>
      <c r="BL107" s="251"/>
      <c r="BM107" s="251"/>
      <c r="BN107" s="17"/>
      <c r="BO107" s="17"/>
      <c r="BP107" s="17"/>
      <c r="BQ107" s="17"/>
      <c r="BR107" s="17"/>
      <c r="BS107" s="17"/>
      <c r="BT107" s="17"/>
      <c r="BU107" s="17"/>
      <c r="BV107" s="17"/>
      <c r="BW107" s="17"/>
      <c r="BX107" s="17"/>
      <c r="BY107" s="17"/>
      <c r="BZ107" s="17"/>
      <c r="CA107" s="17"/>
      <c r="CB107" s="17"/>
      <c r="CC107" s="17"/>
      <c r="CD107" s="17"/>
      <c r="CE107" s="17"/>
    </row>
    <row r="108" spans="2:83" ht="15" customHeight="1">
      <c r="B108" s="102"/>
      <c r="C108" s="17"/>
      <c r="D108" s="90" t="s">
        <v>164</v>
      </c>
      <c r="E108" s="91"/>
      <c r="F108" s="91"/>
      <c r="G108" s="91"/>
      <c r="H108" s="92"/>
      <c r="I108" s="771">
        <v>20997.126973540231</v>
      </c>
      <c r="J108" s="772"/>
      <c r="K108" s="771">
        <v>16993.759870876835</v>
      </c>
      <c r="L108" s="772"/>
      <c r="M108" s="771">
        <v>3.1565778293073858</v>
      </c>
      <c r="N108" s="772"/>
      <c r="O108" s="771">
        <v>6771.0038021523715</v>
      </c>
      <c r="P108" s="772"/>
      <c r="Q108" s="771">
        <v>10025.030156330457</v>
      </c>
      <c r="R108" s="772"/>
      <c r="S108" s="771">
        <v>6.3806820930821084</v>
      </c>
      <c r="T108" s="772"/>
      <c r="U108" s="771">
        <v>0</v>
      </c>
      <c r="V108" s="772"/>
      <c r="W108" s="771">
        <v>0</v>
      </c>
      <c r="X108" s="772"/>
      <c r="Y108" s="771">
        <v>0</v>
      </c>
      <c r="Z108" s="772"/>
      <c r="AA108" s="771">
        <v>0</v>
      </c>
      <c r="AB108" s="773"/>
      <c r="AC108" s="774">
        <v>54796.458062822283</v>
      </c>
      <c r="AD108" s="775"/>
      <c r="AE108" s="773">
        <v>218.21082873623308</v>
      </c>
      <c r="AF108" s="772"/>
      <c r="AG108" s="103"/>
      <c r="AJ108" s="558"/>
      <c r="AK108" s="17"/>
      <c r="AL108" s="251"/>
      <c r="AM108" s="251"/>
      <c r="AN108" s="251"/>
      <c r="AO108" s="251"/>
      <c r="AP108" s="251"/>
      <c r="AQ108" s="251"/>
      <c r="AR108" s="251"/>
      <c r="AS108" s="251"/>
      <c r="AT108" s="251"/>
      <c r="AU108" s="251"/>
      <c r="AV108" s="251"/>
      <c r="AW108" s="251"/>
      <c r="AX108" s="251"/>
      <c r="AY108" s="251"/>
      <c r="AZ108" s="251"/>
      <c r="BA108" s="251"/>
      <c r="BB108" s="251"/>
      <c r="BC108" s="251"/>
      <c r="BD108" s="251"/>
      <c r="BE108" s="251"/>
      <c r="BF108" s="251"/>
      <c r="BG108" s="251"/>
      <c r="BH108" s="251"/>
      <c r="BI108" s="251"/>
      <c r="BJ108" s="251"/>
      <c r="BK108" s="251"/>
      <c r="BL108" s="251"/>
      <c r="BM108" s="251"/>
      <c r="BN108" s="17"/>
      <c r="BO108" s="17"/>
      <c r="BP108" s="17"/>
      <c r="BQ108" s="17"/>
      <c r="BR108" s="17"/>
      <c r="BS108" s="17"/>
      <c r="BT108" s="17"/>
      <c r="BU108" s="17"/>
      <c r="BV108" s="17"/>
      <c r="BW108" s="17"/>
      <c r="BX108" s="17"/>
      <c r="BY108" s="17"/>
      <c r="BZ108" s="17"/>
      <c r="CA108" s="17"/>
      <c r="CB108" s="17"/>
      <c r="CC108" s="17"/>
      <c r="CD108" s="17"/>
      <c r="CE108" s="17"/>
    </row>
    <row r="109" spans="2:83" ht="15" customHeight="1">
      <c r="B109" s="102"/>
      <c r="C109" s="17"/>
      <c r="D109" s="87" t="s">
        <v>123</v>
      </c>
      <c r="E109" s="88"/>
      <c r="F109" s="88"/>
      <c r="G109" s="88"/>
      <c r="H109" s="93"/>
      <c r="I109" s="709">
        <v>184.88164502593196</v>
      </c>
      <c r="J109" s="710"/>
      <c r="K109" s="709">
        <v>56.215103858950116</v>
      </c>
      <c r="L109" s="710"/>
      <c r="M109" s="709">
        <v>0.38137993607498971</v>
      </c>
      <c r="N109" s="710"/>
      <c r="O109" s="709">
        <v>540.60815851970472</v>
      </c>
      <c r="P109" s="710"/>
      <c r="Q109" s="709">
        <v>632.80086432287783</v>
      </c>
      <c r="R109" s="710"/>
      <c r="S109" s="709">
        <v>0.47539550143660336</v>
      </c>
      <c r="T109" s="710"/>
      <c r="U109" s="709">
        <v>0</v>
      </c>
      <c r="V109" s="710"/>
      <c r="W109" s="709">
        <v>0</v>
      </c>
      <c r="X109" s="710"/>
      <c r="Y109" s="709">
        <v>0</v>
      </c>
      <c r="Z109" s="710"/>
      <c r="AA109" s="709">
        <v>0</v>
      </c>
      <c r="AB109" s="711"/>
      <c r="AC109" s="712">
        <v>1415.3625471649761</v>
      </c>
      <c r="AD109" s="713"/>
      <c r="AE109" s="711">
        <v>5.6362663810316374</v>
      </c>
      <c r="AF109" s="710"/>
      <c r="AG109" s="103"/>
      <c r="AK109" s="17"/>
      <c r="AL109" s="251"/>
      <c r="AM109" s="251"/>
      <c r="AN109" s="251"/>
      <c r="AO109" s="251"/>
      <c r="AP109" s="251"/>
      <c r="AQ109" s="251"/>
      <c r="AR109" s="251"/>
      <c r="AS109" s="251"/>
      <c r="AT109" s="251"/>
      <c r="AU109" s="251"/>
      <c r="AV109" s="251"/>
      <c r="AW109" s="251"/>
      <c r="AX109" s="251"/>
      <c r="AY109" s="251"/>
      <c r="AZ109" s="251"/>
      <c r="BA109" s="251"/>
      <c r="BB109" s="251"/>
      <c r="BC109" s="251"/>
      <c r="BD109" s="251"/>
      <c r="BE109" s="251"/>
      <c r="BF109" s="251"/>
      <c r="BG109" s="251"/>
      <c r="BH109" s="251"/>
      <c r="BI109" s="251"/>
      <c r="BJ109" s="251"/>
      <c r="BK109" s="251"/>
      <c r="BL109" s="251"/>
      <c r="BM109" s="251"/>
      <c r="BN109" s="17"/>
      <c r="BO109" s="17"/>
      <c r="BP109" s="17"/>
      <c r="BQ109" s="17"/>
      <c r="BR109" s="17"/>
      <c r="BS109" s="17"/>
      <c r="BT109" s="17"/>
      <c r="BU109" s="17"/>
      <c r="BV109" s="17"/>
      <c r="BW109" s="17"/>
      <c r="BX109" s="17"/>
      <c r="BY109" s="17"/>
      <c r="BZ109" s="17"/>
      <c r="CA109" s="17"/>
      <c r="CB109" s="17"/>
      <c r="CC109" s="17"/>
      <c r="CD109" s="17"/>
      <c r="CE109" s="17"/>
    </row>
    <row r="110" spans="2:83" ht="15" customHeight="1">
      <c r="B110" s="102"/>
      <c r="C110" s="17"/>
      <c r="D110" s="51" t="s">
        <v>116</v>
      </c>
      <c r="E110" s="52"/>
      <c r="F110" s="52"/>
      <c r="G110" s="52"/>
      <c r="H110" s="57"/>
      <c r="I110" s="729">
        <v>6857.7626174486941</v>
      </c>
      <c r="J110" s="730"/>
      <c r="K110" s="729">
        <v>8030.195552948664</v>
      </c>
      <c r="L110" s="730"/>
      <c r="M110" s="729">
        <v>0.51129685511146117</v>
      </c>
      <c r="N110" s="730"/>
      <c r="O110" s="729">
        <v>2253.9553855280487</v>
      </c>
      <c r="P110" s="730"/>
      <c r="Q110" s="729">
        <v>4126.4326436641304</v>
      </c>
      <c r="R110" s="730"/>
      <c r="S110" s="729">
        <v>0.61905045790518098</v>
      </c>
      <c r="T110" s="730"/>
      <c r="U110" s="729">
        <v>0</v>
      </c>
      <c r="V110" s="730"/>
      <c r="W110" s="729">
        <v>0</v>
      </c>
      <c r="X110" s="730"/>
      <c r="Y110" s="729">
        <v>0</v>
      </c>
      <c r="Z110" s="730"/>
      <c r="AA110" s="729">
        <v>0</v>
      </c>
      <c r="AB110" s="731"/>
      <c r="AC110" s="732">
        <v>21269.476546902555</v>
      </c>
      <c r="AD110" s="733"/>
      <c r="AE110" s="731">
        <v>84.699454456791102</v>
      </c>
      <c r="AF110" s="730"/>
      <c r="AG110" s="103"/>
      <c r="AK110" s="17"/>
      <c r="AL110" s="251"/>
      <c r="AM110" s="251"/>
      <c r="AN110" s="251"/>
      <c r="AO110" s="251"/>
      <c r="AP110" s="251"/>
      <c r="AQ110" s="251"/>
      <c r="AR110" s="251"/>
      <c r="AS110" s="251"/>
      <c r="AT110" s="251"/>
      <c r="AU110" s="251"/>
      <c r="AV110" s="251"/>
      <c r="AW110" s="251"/>
      <c r="AX110" s="251"/>
      <c r="AY110" s="251"/>
      <c r="AZ110" s="251"/>
      <c r="BA110" s="251"/>
      <c r="BB110" s="251"/>
      <c r="BC110" s="251"/>
      <c r="BD110" s="251"/>
      <c r="BE110" s="251"/>
      <c r="BF110" s="251"/>
      <c r="BG110" s="251"/>
      <c r="BH110" s="251"/>
      <c r="BI110" s="251"/>
      <c r="BJ110" s="251"/>
      <c r="BK110" s="251"/>
      <c r="BL110" s="251"/>
      <c r="BM110" s="251"/>
      <c r="BN110" s="17"/>
      <c r="BO110" s="17"/>
      <c r="BP110" s="17"/>
      <c r="BQ110" s="17"/>
      <c r="BR110" s="17"/>
      <c r="BS110" s="17"/>
      <c r="BT110" s="17"/>
      <c r="BU110" s="17"/>
      <c r="BV110" s="17"/>
      <c r="BW110" s="17"/>
      <c r="BX110" s="17"/>
      <c r="BY110" s="17"/>
      <c r="BZ110" s="17"/>
      <c r="CA110" s="17"/>
      <c r="CB110" s="17"/>
      <c r="CC110" s="17"/>
      <c r="CD110" s="17"/>
      <c r="CE110" s="17"/>
    </row>
    <row r="111" spans="2:83" ht="15" customHeight="1">
      <c r="B111" s="102"/>
      <c r="C111" s="17"/>
      <c r="D111" s="51" t="s">
        <v>117</v>
      </c>
      <c r="E111" s="52"/>
      <c r="F111" s="52"/>
      <c r="G111" s="52"/>
      <c r="H111" s="57"/>
      <c r="I111" s="729">
        <v>0</v>
      </c>
      <c r="J111" s="730"/>
      <c r="K111" s="729">
        <v>0</v>
      </c>
      <c r="L111" s="730"/>
      <c r="M111" s="729">
        <v>0</v>
      </c>
      <c r="N111" s="730"/>
      <c r="O111" s="729">
        <v>0</v>
      </c>
      <c r="P111" s="730"/>
      <c r="Q111" s="729">
        <v>0</v>
      </c>
      <c r="R111" s="730"/>
      <c r="S111" s="729">
        <v>0</v>
      </c>
      <c r="T111" s="730"/>
      <c r="U111" s="729">
        <v>0</v>
      </c>
      <c r="V111" s="730"/>
      <c r="W111" s="729">
        <v>0</v>
      </c>
      <c r="X111" s="730"/>
      <c r="Y111" s="729">
        <v>0</v>
      </c>
      <c r="Z111" s="730"/>
      <c r="AA111" s="729">
        <v>0</v>
      </c>
      <c r="AB111" s="731"/>
      <c r="AC111" s="732">
        <v>0</v>
      </c>
      <c r="AD111" s="733"/>
      <c r="AE111" s="731">
        <v>0</v>
      </c>
      <c r="AF111" s="730"/>
      <c r="AG111" s="103"/>
      <c r="AK111" s="17"/>
      <c r="AL111" s="251"/>
      <c r="AM111" s="251"/>
      <c r="AN111" s="251"/>
      <c r="AO111" s="251"/>
      <c r="AP111" s="251"/>
      <c r="AQ111" s="251"/>
      <c r="AR111" s="251"/>
      <c r="AS111" s="251"/>
      <c r="AT111" s="251"/>
      <c r="AU111" s="251"/>
      <c r="AV111" s="251"/>
      <c r="AW111" s="251"/>
      <c r="AX111" s="251"/>
      <c r="AY111" s="251"/>
      <c r="AZ111" s="251"/>
      <c r="BA111" s="251"/>
      <c r="BB111" s="251"/>
      <c r="BC111" s="251"/>
      <c r="BD111" s="251"/>
      <c r="BE111" s="251"/>
      <c r="BF111" s="251"/>
      <c r="BG111" s="251"/>
      <c r="BH111" s="251"/>
      <c r="BI111" s="251"/>
      <c r="BJ111" s="251"/>
      <c r="BK111" s="251"/>
      <c r="BL111" s="251"/>
      <c r="BM111" s="251"/>
      <c r="BN111" s="17"/>
      <c r="BO111" s="17"/>
      <c r="BP111" s="17"/>
      <c r="BQ111" s="17"/>
      <c r="BR111" s="17"/>
      <c r="BS111" s="17"/>
      <c r="BT111" s="17"/>
      <c r="BU111" s="17"/>
      <c r="BV111" s="17"/>
      <c r="BW111" s="17"/>
      <c r="BX111" s="17"/>
      <c r="BY111" s="17"/>
      <c r="BZ111" s="17"/>
      <c r="CA111" s="17"/>
      <c r="CB111" s="17"/>
      <c r="CC111" s="17"/>
      <c r="CD111" s="17"/>
      <c r="CE111" s="17"/>
    </row>
    <row r="112" spans="2:83" ht="15" customHeight="1">
      <c r="B112" s="102"/>
      <c r="C112" s="17"/>
      <c r="D112" s="51" t="s">
        <v>118</v>
      </c>
      <c r="E112" s="52"/>
      <c r="F112" s="52"/>
      <c r="G112" s="52"/>
      <c r="H112" s="57"/>
      <c r="I112" s="729">
        <v>9153.8924750396236</v>
      </c>
      <c r="J112" s="730"/>
      <c r="K112" s="729">
        <v>3079.2684040625491</v>
      </c>
      <c r="L112" s="730"/>
      <c r="M112" s="729">
        <v>0</v>
      </c>
      <c r="N112" s="730"/>
      <c r="O112" s="729">
        <v>278.25962194489443</v>
      </c>
      <c r="P112" s="730"/>
      <c r="Q112" s="729">
        <v>424.81501746084689</v>
      </c>
      <c r="R112" s="730"/>
      <c r="S112" s="729">
        <v>0</v>
      </c>
      <c r="T112" s="730"/>
      <c r="U112" s="729">
        <v>0</v>
      </c>
      <c r="V112" s="730"/>
      <c r="W112" s="729">
        <v>0</v>
      </c>
      <c r="X112" s="730"/>
      <c r="Y112" s="729">
        <v>0</v>
      </c>
      <c r="Z112" s="730"/>
      <c r="AA112" s="729">
        <v>0</v>
      </c>
      <c r="AB112" s="731"/>
      <c r="AC112" s="732">
        <v>12936.235518507914</v>
      </c>
      <c r="AD112" s="733"/>
      <c r="AE112" s="731">
        <v>51.514765242389032</v>
      </c>
      <c r="AF112" s="730"/>
      <c r="AG112" s="103"/>
      <c r="AK112" s="17"/>
      <c r="AL112" s="251"/>
      <c r="AM112" s="251"/>
      <c r="AN112" s="251"/>
      <c r="AO112" s="251"/>
      <c r="AP112" s="251"/>
      <c r="AQ112" s="251"/>
      <c r="AR112" s="251"/>
      <c r="AS112" s="251"/>
      <c r="AT112" s="251"/>
      <c r="AU112" s="251"/>
      <c r="AV112" s="251"/>
      <c r="AW112" s="251"/>
      <c r="AX112" s="251"/>
      <c r="AY112" s="251"/>
      <c r="AZ112" s="251"/>
      <c r="BA112" s="251"/>
      <c r="BB112" s="251"/>
      <c r="BC112" s="251"/>
      <c r="BD112" s="251"/>
      <c r="BE112" s="251"/>
      <c r="BF112" s="251"/>
      <c r="BG112" s="251"/>
      <c r="BH112" s="251"/>
      <c r="BI112" s="251"/>
      <c r="BJ112" s="251"/>
      <c r="BK112" s="251"/>
      <c r="BL112" s="251"/>
      <c r="BM112" s="251"/>
      <c r="BN112" s="17"/>
      <c r="BO112" s="17"/>
      <c r="BP112" s="17"/>
      <c r="BQ112" s="17"/>
      <c r="BR112" s="17"/>
      <c r="BS112" s="17"/>
      <c r="BT112" s="17"/>
      <c r="BU112" s="17"/>
      <c r="BV112" s="17"/>
      <c r="BW112" s="17"/>
      <c r="BX112" s="17"/>
      <c r="BY112" s="17"/>
      <c r="BZ112" s="17"/>
      <c r="CA112" s="17"/>
      <c r="CB112" s="17"/>
      <c r="CC112" s="17"/>
      <c r="CD112" s="17"/>
      <c r="CE112" s="17"/>
    </row>
    <row r="113" spans="2:83" ht="15" customHeight="1">
      <c r="B113" s="102"/>
      <c r="C113" s="17"/>
      <c r="D113" s="51" t="s">
        <v>122</v>
      </c>
      <c r="E113" s="52"/>
      <c r="F113" s="52"/>
      <c r="G113" s="52"/>
      <c r="H113" s="57"/>
      <c r="I113" s="729">
        <v>122.38184372224814</v>
      </c>
      <c r="J113" s="730"/>
      <c r="K113" s="729">
        <v>0.10357597306076577</v>
      </c>
      <c r="L113" s="730"/>
      <c r="M113" s="729">
        <v>0</v>
      </c>
      <c r="N113" s="730"/>
      <c r="O113" s="729">
        <v>13.222630779010185</v>
      </c>
      <c r="P113" s="730"/>
      <c r="Q113" s="729">
        <v>73.933093692660947</v>
      </c>
      <c r="R113" s="730"/>
      <c r="S113" s="729">
        <v>0</v>
      </c>
      <c r="T113" s="730"/>
      <c r="U113" s="729">
        <v>0</v>
      </c>
      <c r="V113" s="730"/>
      <c r="W113" s="729">
        <v>0</v>
      </c>
      <c r="X113" s="730"/>
      <c r="Y113" s="729">
        <v>0</v>
      </c>
      <c r="Z113" s="730"/>
      <c r="AA113" s="729">
        <v>0</v>
      </c>
      <c r="AB113" s="731"/>
      <c r="AC113" s="732">
        <v>209.64114416698004</v>
      </c>
      <c r="AD113" s="733"/>
      <c r="AE113" s="731">
        <v>0.83483439300844275</v>
      </c>
      <c r="AF113" s="730"/>
      <c r="AG113" s="103"/>
      <c r="AK113" s="17"/>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17"/>
      <c r="BO113" s="17"/>
      <c r="BP113" s="17"/>
      <c r="BQ113" s="17"/>
      <c r="BR113" s="17"/>
      <c r="BS113" s="17"/>
      <c r="BT113" s="17"/>
      <c r="BU113" s="17"/>
      <c r="BV113" s="17"/>
      <c r="BW113" s="17"/>
      <c r="BX113" s="17"/>
      <c r="BY113" s="17"/>
      <c r="BZ113" s="17"/>
      <c r="CA113" s="17"/>
      <c r="CB113" s="17"/>
      <c r="CC113" s="17"/>
      <c r="CD113" s="17"/>
      <c r="CE113" s="17"/>
    </row>
    <row r="114" spans="2:83" ht="15" customHeight="1">
      <c r="B114" s="102"/>
      <c r="C114" s="17"/>
      <c r="D114" s="51" t="s">
        <v>124</v>
      </c>
      <c r="E114" s="52"/>
      <c r="F114" s="52"/>
      <c r="G114" s="52"/>
      <c r="H114" s="57"/>
      <c r="I114" s="729">
        <v>1274.6022828624734</v>
      </c>
      <c r="J114" s="730"/>
      <c r="K114" s="729">
        <v>791.5689098238621</v>
      </c>
      <c r="L114" s="730"/>
      <c r="M114" s="729">
        <v>0.22247935115306941</v>
      </c>
      <c r="N114" s="730"/>
      <c r="O114" s="729">
        <v>730.10391128935908</v>
      </c>
      <c r="P114" s="730"/>
      <c r="Q114" s="729">
        <v>855.19299958247746</v>
      </c>
      <c r="R114" s="730"/>
      <c r="S114" s="729">
        <v>0.29566116391147212</v>
      </c>
      <c r="T114" s="730"/>
      <c r="U114" s="729">
        <v>0</v>
      </c>
      <c r="V114" s="730"/>
      <c r="W114" s="729">
        <v>0</v>
      </c>
      <c r="X114" s="730"/>
      <c r="Y114" s="729">
        <v>0</v>
      </c>
      <c r="Z114" s="730"/>
      <c r="AA114" s="729">
        <v>0</v>
      </c>
      <c r="AB114" s="731"/>
      <c r="AC114" s="732">
        <v>3651.9862440732368</v>
      </c>
      <c r="AD114" s="733"/>
      <c r="AE114" s="731">
        <v>14.542964509474716</v>
      </c>
      <c r="AF114" s="730"/>
      <c r="AG114" s="103"/>
      <c r="AK114" s="17"/>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17"/>
      <c r="BO114" s="17"/>
      <c r="BP114" s="17"/>
      <c r="BQ114" s="17"/>
      <c r="BR114" s="17"/>
      <c r="BS114" s="17"/>
      <c r="BT114" s="17"/>
      <c r="BU114" s="17"/>
      <c r="BV114" s="17"/>
      <c r="BW114" s="17"/>
      <c r="BX114" s="17"/>
      <c r="BY114" s="17"/>
      <c r="BZ114" s="17"/>
      <c r="CA114" s="17"/>
      <c r="CB114" s="17"/>
      <c r="CC114" s="17"/>
      <c r="CD114" s="17"/>
      <c r="CE114" s="17"/>
    </row>
    <row r="115" spans="2:83" ht="15" customHeight="1">
      <c r="B115" s="102"/>
      <c r="C115" s="17"/>
      <c r="D115" s="58" t="s">
        <v>165</v>
      </c>
      <c r="E115" s="52"/>
      <c r="F115" s="52"/>
      <c r="G115" s="52"/>
      <c r="H115" s="57"/>
      <c r="I115" s="729">
        <v>0</v>
      </c>
      <c r="J115" s="730"/>
      <c r="K115" s="729">
        <v>0</v>
      </c>
      <c r="L115" s="730"/>
      <c r="M115" s="729">
        <v>0</v>
      </c>
      <c r="N115" s="730"/>
      <c r="O115" s="729">
        <v>0</v>
      </c>
      <c r="P115" s="730"/>
      <c r="Q115" s="729">
        <v>0</v>
      </c>
      <c r="R115" s="730"/>
      <c r="S115" s="729">
        <v>0</v>
      </c>
      <c r="T115" s="730"/>
      <c r="U115" s="729">
        <v>0</v>
      </c>
      <c r="V115" s="730"/>
      <c r="W115" s="729">
        <v>0</v>
      </c>
      <c r="X115" s="730"/>
      <c r="Y115" s="729">
        <v>0</v>
      </c>
      <c r="Z115" s="730"/>
      <c r="AA115" s="729">
        <v>0</v>
      </c>
      <c r="AB115" s="731"/>
      <c r="AC115" s="732">
        <v>0</v>
      </c>
      <c r="AD115" s="733"/>
      <c r="AE115" s="731">
        <v>0</v>
      </c>
      <c r="AF115" s="730"/>
      <c r="AG115" s="103"/>
      <c r="AK115" s="17"/>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17"/>
      <c r="BO115" s="17"/>
      <c r="BP115" s="17"/>
      <c r="BQ115" s="17"/>
      <c r="BR115" s="17"/>
      <c r="BS115" s="17"/>
      <c r="BT115" s="17"/>
      <c r="BU115" s="17"/>
      <c r="BV115" s="17"/>
      <c r="BW115" s="17"/>
      <c r="BX115" s="17"/>
      <c r="BY115" s="17"/>
      <c r="BZ115" s="17"/>
      <c r="CA115" s="17"/>
      <c r="CB115" s="17"/>
      <c r="CC115" s="17"/>
      <c r="CD115" s="17"/>
      <c r="CE115" s="17"/>
    </row>
    <row r="116" spans="2:83" ht="15" customHeight="1">
      <c r="B116" s="102"/>
      <c r="C116" s="17"/>
      <c r="D116" s="59" t="s">
        <v>166</v>
      </c>
      <c r="E116" s="60"/>
      <c r="F116" s="60"/>
      <c r="G116" s="60"/>
      <c r="H116" s="61"/>
      <c r="I116" s="724">
        <v>17593.520864098969</v>
      </c>
      <c r="J116" s="725"/>
      <c r="K116" s="724">
        <v>11957.351546667085</v>
      </c>
      <c r="L116" s="725"/>
      <c r="M116" s="724">
        <v>1.1151561423395202</v>
      </c>
      <c r="N116" s="725"/>
      <c r="O116" s="724">
        <v>3816.149708061017</v>
      </c>
      <c r="P116" s="725"/>
      <c r="Q116" s="724">
        <v>6113.1746187229937</v>
      </c>
      <c r="R116" s="725"/>
      <c r="S116" s="724">
        <v>1.3901071232532565</v>
      </c>
      <c r="T116" s="725"/>
      <c r="U116" s="724">
        <v>0</v>
      </c>
      <c r="V116" s="725"/>
      <c r="W116" s="724">
        <v>0</v>
      </c>
      <c r="X116" s="725"/>
      <c r="Y116" s="724">
        <v>0</v>
      </c>
      <c r="Z116" s="725"/>
      <c r="AA116" s="724">
        <v>0</v>
      </c>
      <c r="AB116" s="726"/>
      <c r="AC116" s="727">
        <v>39482.702000815661</v>
      </c>
      <c r="AD116" s="728"/>
      <c r="AE116" s="726">
        <v>157.22828498269493</v>
      </c>
      <c r="AF116" s="725"/>
      <c r="AG116" s="103"/>
      <c r="AK116" s="17"/>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17"/>
      <c r="BO116" s="17"/>
      <c r="BP116" s="17"/>
      <c r="BQ116" s="17"/>
      <c r="BR116" s="17"/>
      <c r="BS116" s="17"/>
      <c r="BT116" s="17"/>
      <c r="BU116" s="17"/>
      <c r="BV116" s="17"/>
      <c r="BW116" s="17"/>
      <c r="BX116" s="17"/>
      <c r="BY116" s="17"/>
      <c r="BZ116" s="17"/>
      <c r="CA116" s="17"/>
      <c r="CB116" s="17"/>
      <c r="CC116" s="17"/>
      <c r="CD116" s="17"/>
      <c r="CE116" s="17"/>
    </row>
    <row r="117" spans="2:83" ht="15" customHeight="1">
      <c r="B117" s="102"/>
      <c r="C117" s="17"/>
      <c r="D117" s="95" t="s">
        <v>162</v>
      </c>
      <c r="E117" s="94"/>
      <c r="F117" s="94"/>
      <c r="G117" s="94"/>
      <c r="H117" s="96"/>
      <c r="I117" s="764">
        <v>253.45708242177949</v>
      </c>
      <c r="J117" s="770"/>
      <c r="K117" s="764">
        <v>159.61728894310519</v>
      </c>
      <c r="L117" s="770"/>
      <c r="M117" s="764">
        <v>25.926628437169168</v>
      </c>
      <c r="N117" s="770"/>
      <c r="O117" s="764">
        <v>96.612402501783748</v>
      </c>
      <c r="P117" s="770"/>
      <c r="Q117" s="764">
        <v>91.057655153507426</v>
      </c>
      <c r="R117" s="770"/>
      <c r="S117" s="764">
        <v>12.367060987627276</v>
      </c>
      <c r="T117" s="770"/>
      <c r="U117" s="764" t="s">
        <v>121</v>
      </c>
      <c r="V117" s="770"/>
      <c r="W117" s="764" t="s">
        <v>121</v>
      </c>
      <c r="X117" s="770"/>
      <c r="Y117" s="764" t="s">
        <v>121</v>
      </c>
      <c r="Z117" s="770"/>
      <c r="AA117" s="764" t="s">
        <v>121</v>
      </c>
      <c r="AB117" s="765"/>
      <c r="AC117" s="766"/>
      <c r="AD117" s="767"/>
      <c r="AE117" s="768"/>
      <c r="AF117" s="769"/>
      <c r="AG117" s="103"/>
    </row>
    <row r="118" spans="2:83" ht="15" customHeight="1">
      <c r="B118" s="102"/>
      <c r="C118" s="17"/>
      <c r="D118" s="87" t="s">
        <v>167</v>
      </c>
      <c r="E118" s="88"/>
      <c r="F118" s="88"/>
      <c r="G118" s="88"/>
      <c r="H118" s="89"/>
      <c r="I118" s="709">
        <v>0</v>
      </c>
      <c r="J118" s="710"/>
      <c r="K118" s="709">
        <v>0</v>
      </c>
      <c r="L118" s="710"/>
      <c r="M118" s="709">
        <v>0</v>
      </c>
      <c r="N118" s="710"/>
      <c r="O118" s="709">
        <v>0</v>
      </c>
      <c r="P118" s="710"/>
      <c r="Q118" s="709">
        <v>0</v>
      </c>
      <c r="R118" s="710"/>
      <c r="S118" s="709">
        <v>0</v>
      </c>
      <c r="T118" s="710"/>
      <c r="U118" s="709">
        <v>0</v>
      </c>
      <c r="V118" s="710"/>
      <c r="W118" s="709">
        <v>0</v>
      </c>
      <c r="X118" s="710"/>
      <c r="Y118" s="709">
        <v>0</v>
      </c>
      <c r="Z118" s="710"/>
      <c r="AA118" s="709">
        <v>0</v>
      </c>
      <c r="AB118" s="711"/>
      <c r="AC118" s="712">
        <v>0</v>
      </c>
      <c r="AD118" s="713"/>
      <c r="AE118" s="711">
        <v>0</v>
      </c>
      <c r="AF118" s="710"/>
      <c r="AG118" s="103"/>
    </row>
    <row r="119" spans="2:83" ht="7.5" customHeight="1">
      <c r="B119" s="104"/>
      <c r="C119" s="78"/>
      <c r="D119" s="78"/>
      <c r="E119" s="78"/>
      <c r="F119" s="78"/>
      <c r="G119" s="78"/>
      <c r="H119" s="78"/>
      <c r="I119" s="79"/>
      <c r="J119" s="79"/>
      <c r="K119" s="79"/>
      <c r="L119" s="79"/>
      <c r="M119" s="79"/>
      <c r="N119" s="79"/>
      <c r="O119" s="79"/>
      <c r="P119" s="79"/>
      <c r="Q119" s="79"/>
      <c r="R119" s="79"/>
      <c r="S119" s="79"/>
      <c r="T119" s="79"/>
      <c r="U119" s="79"/>
      <c r="V119" s="79"/>
      <c r="W119" s="79"/>
      <c r="X119" s="79"/>
      <c r="Y119" s="79"/>
      <c r="Z119" s="79"/>
      <c r="AA119" s="79"/>
      <c r="AB119" s="79"/>
      <c r="AC119" s="78"/>
      <c r="AD119" s="78"/>
      <c r="AE119" s="78"/>
      <c r="AF119" s="78"/>
      <c r="AG119" s="105"/>
    </row>
    <row r="120" spans="2:83" ht="12" customHeight="1">
      <c r="B120" s="714" t="s">
        <v>168</v>
      </c>
      <c r="C120" s="715"/>
      <c r="D120" s="716">
        <v>42328.647667824072</v>
      </c>
      <c r="E120" s="716"/>
      <c r="F120" s="716"/>
      <c r="G120" s="106"/>
      <c r="H120" s="106"/>
      <c r="I120" s="106"/>
      <c r="J120" s="106"/>
      <c r="K120" s="106"/>
      <c r="L120" s="106"/>
      <c r="M120" s="106"/>
      <c r="N120" s="107"/>
      <c r="O120" s="106"/>
      <c r="P120" s="106"/>
      <c r="Q120" s="106"/>
      <c r="R120" s="106"/>
      <c r="S120" s="108"/>
      <c r="T120" s="108"/>
      <c r="U120" s="106"/>
      <c r="V120" s="106"/>
      <c r="W120" s="106"/>
      <c r="X120" s="106"/>
      <c r="Y120" s="106"/>
      <c r="Z120" s="108"/>
      <c r="AA120" s="106"/>
      <c r="AB120" s="106"/>
      <c r="AC120" s="108"/>
      <c r="AD120" s="108"/>
      <c r="AE120" s="106"/>
      <c r="AF120" s="109"/>
      <c r="AG120" s="110"/>
    </row>
    <row r="121" spans="2:83" ht="2.25" customHeight="1"/>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973">
    <mergeCell ref="AR98:AS98"/>
    <mergeCell ref="AT98:AU98"/>
    <mergeCell ref="AV98:AW98"/>
    <mergeCell ref="AX98:AY98"/>
    <mergeCell ref="AZ98:BA98"/>
    <mergeCell ref="BB98:BC98"/>
    <mergeCell ref="AR99:AS99"/>
    <mergeCell ref="AT99:AU99"/>
    <mergeCell ref="AV99:AW99"/>
    <mergeCell ref="AX99:AY99"/>
    <mergeCell ref="AZ99:BA99"/>
    <mergeCell ref="BB99:BC99"/>
    <mergeCell ref="AR96:AS96"/>
    <mergeCell ref="AT96:AU96"/>
    <mergeCell ref="AV96:AW96"/>
    <mergeCell ref="AX96:AY96"/>
    <mergeCell ref="AZ96:BA96"/>
    <mergeCell ref="BB96:BC96"/>
    <mergeCell ref="AR97:AS97"/>
    <mergeCell ref="AT97:AU97"/>
    <mergeCell ref="AV97:AW97"/>
    <mergeCell ref="AX97:AY97"/>
    <mergeCell ref="AZ97:BA97"/>
    <mergeCell ref="BB97:BC97"/>
    <mergeCell ref="AR78:AS78"/>
    <mergeCell ref="AT78:AU78"/>
    <mergeCell ref="AV78:AW78"/>
    <mergeCell ref="AX78:AY78"/>
    <mergeCell ref="AZ78:BA78"/>
    <mergeCell ref="BB78:BC78"/>
    <mergeCell ref="AR79:AS79"/>
    <mergeCell ref="AT79:AU79"/>
    <mergeCell ref="AV79:AW79"/>
    <mergeCell ref="AX79:AY79"/>
    <mergeCell ref="AZ79:BA79"/>
    <mergeCell ref="BB79:BC79"/>
    <mergeCell ref="AR76:AS76"/>
    <mergeCell ref="AT76:AU76"/>
    <mergeCell ref="AV76:AW76"/>
    <mergeCell ref="AX76:AY76"/>
    <mergeCell ref="AZ76:BA76"/>
    <mergeCell ref="BB76:BC76"/>
    <mergeCell ref="AR77:AS77"/>
    <mergeCell ref="AT77:AU77"/>
    <mergeCell ref="AV77:AW77"/>
    <mergeCell ref="AX77:AY77"/>
    <mergeCell ref="AZ77:BA77"/>
    <mergeCell ref="BB77:BC77"/>
    <mergeCell ref="AR71:AS71"/>
    <mergeCell ref="AT71:AU71"/>
    <mergeCell ref="AV71:AW71"/>
    <mergeCell ref="AX71:AY71"/>
    <mergeCell ref="AZ71:BA71"/>
    <mergeCell ref="BB71:BC71"/>
    <mergeCell ref="AR72:AS72"/>
    <mergeCell ref="AT72:AU72"/>
    <mergeCell ref="AV72:AW72"/>
    <mergeCell ref="AX72:AY72"/>
    <mergeCell ref="AZ72:BA72"/>
    <mergeCell ref="BB72:BC72"/>
    <mergeCell ref="AV69:AW69"/>
    <mergeCell ref="AX69:AY69"/>
    <mergeCell ref="AZ69:BA69"/>
    <mergeCell ref="BB69:BC69"/>
    <mergeCell ref="AR70:AS70"/>
    <mergeCell ref="AT70:AU70"/>
    <mergeCell ref="AV70:AW70"/>
    <mergeCell ref="AX70:AY70"/>
    <mergeCell ref="AZ70:BA70"/>
    <mergeCell ref="BB70:BC70"/>
    <mergeCell ref="AR69:AS69"/>
    <mergeCell ref="AT69:AU69"/>
    <mergeCell ref="AR55:AS55"/>
    <mergeCell ref="AT55:AU55"/>
    <mergeCell ref="AV55:AW55"/>
    <mergeCell ref="AX55:AY55"/>
    <mergeCell ref="AZ55:BA55"/>
    <mergeCell ref="BB55:BC55"/>
    <mergeCell ref="AR53:AS53"/>
    <mergeCell ref="AT53:AU53"/>
    <mergeCell ref="AV53:AW53"/>
    <mergeCell ref="AX53:AY53"/>
    <mergeCell ref="AZ53:BA53"/>
    <mergeCell ref="BB53:BC53"/>
    <mergeCell ref="AR54:AS54"/>
    <mergeCell ref="AT54:AU54"/>
    <mergeCell ref="AV54:AW54"/>
    <mergeCell ref="AX54:AY54"/>
    <mergeCell ref="AZ54:BA54"/>
    <mergeCell ref="BB54:BC54"/>
    <mergeCell ref="AR51:AS51"/>
    <mergeCell ref="AT51:AU51"/>
    <mergeCell ref="AV51:AW51"/>
    <mergeCell ref="AX51:AY51"/>
    <mergeCell ref="AZ51:BA51"/>
    <mergeCell ref="BB51:BC51"/>
    <mergeCell ref="AR52:AS52"/>
    <mergeCell ref="AT52:AU52"/>
    <mergeCell ref="AV52:AW52"/>
    <mergeCell ref="AX52:AY52"/>
    <mergeCell ref="AZ52:BA52"/>
    <mergeCell ref="BB52:BC52"/>
    <mergeCell ref="AR49:AS49"/>
    <mergeCell ref="AT49:AU49"/>
    <mergeCell ref="AV49:AW49"/>
    <mergeCell ref="AX49:AY49"/>
    <mergeCell ref="AZ49:BA49"/>
    <mergeCell ref="BB49:BC49"/>
    <mergeCell ref="AR50:AS50"/>
    <mergeCell ref="AT50:AU50"/>
    <mergeCell ref="AV50:AW50"/>
    <mergeCell ref="AX50:AY50"/>
    <mergeCell ref="AZ50:BA50"/>
    <mergeCell ref="BB50:BC50"/>
    <mergeCell ref="U11:V11"/>
    <mergeCell ref="W11:X11"/>
    <mergeCell ref="Y11:Z11"/>
    <mergeCell ref="AA11:AB11"/>
    <mergeCell ref="AC11:AD11"/>
    <mergeCell ref="K12:L12"/>
    <mergeCell ref="W12:X12"/>
    <mergeCell ref="Y12:Z12"/>
    <mergeCell ref="AA12:AB12"/>
    <mergeCell ref="AC12:AD12"/>
    <mergeCell ref="K11:L11"/>
    <mergeCell ref="M11:N11"/>
    <mergeCell ref="O11:P11"/>
    <mergeCell ref="Q11:R11"/>
    <mergeCell ref="S11:T11"/>
    <mergeCell ref="W13:X13"/>
    <mergeCell ref="Y13:Z13"/>
    <mergeCell ref="AA13:AB13"/>
    <mergeCell ref="AC13:AD13"/>
    <mergeCell ref="I16:J16"/>
    <mergeCell ref="K13:L13"/>
    <mergeCell ref="M13:N13"/>
    <mergeCell ref="O13:P13"/>
    <mergeCell ref="Q13:R13"/>
    <mergeCell ref="S13:T13"/>
    <mergeCell ref="U13:V13"/>
    <mergeCell ref="W14:X14"/>
    <mergeCell ref="Y14:Z14"/>
    <mergeCell ref="AA14:AB14"/>
    <mergeCell ref="AC14:AD14"/>
    <mergeCell ref="U14:V14"/>
    <mergeCell ref="U17:V17"/>
    <mergeCell ref="W17:X17"/>
    <mergeCell ref="Y17:Z17"/>
    <mergeCell ref="AA17:AB17"/>
    <mergeCell ref="AC17:AD17"/>
    <mergeCell ref="I18:J18"/>
    <mergeCell ref="K18:L18"/>
    <mergeCell ref="M18:N18"/>
    <mergeCell ref="O18:P18"/>
    <mergeCell ref="Q18:R18"/>
    <mergeCell ref="I17:J17"/>
    <mergeCell ref="K17:L17"/>
    <mergeCell ref="M17:N17"/>
    <mergeCell ref="O17:P17"/>
    <mergeCell ref="Q17:R17"/>
    <mergeCell ref="S17:T17"/>
    <mergeCell ref="U18:V18"/>
    <mergeCell ref="W18:X18"/>
    <mergeCell ref="Y18:Z18"/>
    <mergeCell ref="AA18:AB18"/>
    <mergeCell ref="AC18:AD18"/>
    <mergeCell ref="U19:V19"/>
    <mergeCell ref="W19:X19"/>
    <mergeCell ref="Y19:Z19"/>
    <mergeCell ref="AA19:AB19"/>
    <mergeCell ref="AC19:AD19"/>
    <mergeCell ref="S27:T27"/>
    <mergeCell ref="U25:V25"/>
    <mergeCell ref="W25:X25"/>
    <mergeCell ref="Y25:Z25"/>
    <mergeCell ref="AA25:AB25"/>
    <mergeCell ref="AC25:AD25"/>
    <mergeCell ref="U20:V20"/>
    <mergeCell ref="W20:X20"/>
    <mergeCell ref="Y20:Z20"/>
    <mergeCell ref="AA20:AB20"/>
    <mergeCell ref="AC20:AD20"/>
    <mergeCell ref="AC27:AD27"/>
    <mergeCell ref="U26:V26"/>
    <mergeCell ref="W26:X26"/>
    <mergeCell ref="Y26:Z26"/>
    <mergeCell ref="AA26:AB26"/>
    <mergeCell ref="AC26:AD26"/>
    <mergeCell ref="K26:L26"/>
    <mergeCell ref="M26:N26"/>
    <mergeCell ref="O26:P26"/>
    <mergeCell ref="Q26:R26"/>
    <mergeCell ref="S26:T26"/>
    <mergeCell ref="K25:L25"/>
    <mergeCell ref="M25:N25"/>
    <mergeCell ref="O25:P25"/>
    <mergeCell ref="Q25:R25"/>
    <mergeCell ref="S25:T25"/>
    <mergeCell ref="U31:V31"/>
    <mergeCell ref="W31:X31"/>
    <mergeCell ref="Y31:Z31"/>
    <mergeCell ref="AA31:AB31"/>
    <mergeCell ref="AC31:AD31"/>
    <mergeCell ref="K32:L32"/>
    <mergeCell ref="M32:N32"/>
    <mergeCell ref="O32:P32"/>
    <mergeCell ref="Q32:R32"/>
    <mergeCell ref="S32:T32"/>
    <mergeCell ref="K31:L31"/>
    <mergeCell ref="M31:N31"/>
    <mergeCell ref="O31:P31"/>
    <mergeCell ref="Q31:R31"/>
    <mergeCell ref="S31:T31"/>
    <mergeCell ref="S34:T34"/>
    <mergeCell ref="U32:V32"/>
    <mergeCell ref="W32:X32"/>
    <mergeCell ref="Y32:Z32"/>
    <mergeCell ref="AA32:AB32"/>
    <mergeCell ref="AC32:AD32"/>
    <mergeCell ref="K33:L33"/>
    <mergeCell ref="M33:N33"/>
    <mergeCell ref="O33:P33"/>
    <mergeCell ref="Q33:R33"/>
    <mergeCell ref="S33:T33"/>
    <mergeCell ref="S39:T39"/>
    <mergeCell ref="U37:V37"/>
    <mergeCell ref="W37:X37"/>
    <mergeCell ref="Y37:Z37"/>
    <mergeCell ref="AA37:AB37"/>
    <mergeCell ref="AC37:AD37"/>
    <mergeCell ref="K38:L38"/>
    <mergeCell ref="M38:N38"/>
    <mergeCell ref="O38:P38"/>
    <mergeCell ref="Q38:R38"/>
    <mergeCell ref="S38:T38"/>
    <mergeCell ref="K37:L37"/>
    <mergeCell ref="M37:N37"/>
    <mergeCell ref="O37:P37"/>
    <mergeCell ref="Q37:R37"/>
    <mergeCell ref="S37:T37"/>
    <mergeCell ref="U49:V49"/>
    <mergeCell ref="W49:X49"/>
    <mergeCell ref="Y49:Z49"/>
    <mergeCell ref="AA49:AB49"/>
    <mergeCell ref="AC49:AD49"/>
    <mergeCell ref="K50:L50"/>
    <mergeCell ref="M50:N50"/>
    <mergeCell ref="O50:P50"/>
    <mergeCell ref="Q50:R50"/>
    <mergeCell ref="S50:T50"/>
    <mergeCell ref="K49:L49"/>
    <mergeCell ref="M49:N49"/>
    <mergeCell ref="O49:P49"/>
    <mergeCell ref="Q49:R49"/>
    <mergeCell ref="S49:T49"/>
    <mergeCell ref="U50:V50"/>
    <mergeCell ref="W50:X50"/>
    <mergeCell ref="Y50:Z50"/>
    <mergeCell ref="AA50:AB50"/>
    <mergeCell ref="AC50:AD50"/>
    <mergeCell ref="AC51:AD51"/>
    <mergeCell ref="K52:L52"/>
    <mergeCell ref="M52:N52"/>
    <mergeCell ref="O52:P52"/>
    <mergeCell ref="Q52:R52"/>
    <mergeCell ref="S52:T52"/>
    <mergeCell ref="U52:V52"/>
    <mergeCell ref="W52:X52"/>
    <mergeCell ref="Y52:Z52"/>
    <mergeCell ref="AA52:AB52"/>
    <mergeCell ref="AC52:AD52"/>
    <mergeCell ref="K51:L51"/>
    <mergeCell ref="M51:N51"/>
    <mergeCell ref="O51:P51"/>
    <mergeCell ref="Q51:R51"/>
    <mergeCell ref="S51:T51"/>
    <mergeCell ref="U51:V51"/>
    <mergeCell ref="W51:X51"/>
    <mergeCell ref="Y51:Z51"/>
    <mergeCell ref="AA51:AB51"/>
    <mergeCell ref="AC53:AD53"/>
    <mergeCell ref="K54:L54"/>
    <mergeCell ref="M54:N54"/>
    <mergeCell ref="O54:P54"/>
    <mergeCell ref="Q54:R54"/>
    <mergeCell ref="S54:T54"/>
    <mergeCell ref="U54:V54"/>
    <mergeCell ref="W54:X54"/>
    <mergeCell ref="Y54:Z54"/>
    <mergeCell ref="AA54:AB54"/>
    <mergeCell ref="AC54:AD54"/>
    <mergeCell ref="K53:L53"/>
    <mergeCell ref="M53:N53"/>
    <mergeCell ref="O53:P53"/>
    <mergeCell ref="Q53:R53"/>
    <mergeCell ref="S53:T53"/>
    <mergeCell ref="U53:V53"/>
    <mergeCell ref="W53:X53"/>
    <mergeCell ref="Y53:Z53"/>
    <mergeCell ref="AA53:AB53"/>
    <mergeCell ref="AC55:AD55"/>
    <mergeCell ref="K56:L56"/>
    <mergeCell ref="M56:N56"/>
    <mergeCell ref="O56:P56"/>
    <mergeCell ref="Q56:R56"/>
    <mergeCell ref="S56:T56"/>
    <mergeCell ref="U56:V56"/>
    <mergeCell ref="W56:X56"/>
    <mergeCell ref="Y56:Z56"/>
    <mergeCell ref="AA56:AB56"/>
    <mergeCell ref="AC56:AD56"/>
    <mergeCell ref="K55:L55"/>
    <mergeCell ref="M55:N55"/>
    <mergeCell ref="O55:P55"/>
    <mergeCell ref="Q55:R55"/>
    <mergeCell ref="S55:T55"/>
    <mergeCell ref="U55:V55"/>
    <mergeCell ref="W55:X55"/>
    <mergeCell ref="Y55:Z55"/>
    <mergeCell ref="AA55:AB55"/>
    <mergeCell ref="AC57:AD57"/>
    <mergeCell ref="K58:L58"/>
    <mergeCell ref="M58:N58"/>
    <mergeCell ref="O58:P58"/>
    <mergeCell ref="Q58:R58"/>
    <mergeCell ref="S58:T58"/>
    <mergeCell ref="U58:V58"/>
    <mergeCell ref="W58:X58"/>
    <mergeCell ref="Y58:Z58"/>
    <mergeCell ref="AA58:AB58"/>
    <mergeCell ref="AC58:AD58"/>
    <mergeCell ref="K57:L57"/>
    <mergeCell ref="M57:N57"/>
    <mergeCell ref="O57:P57"/>
    <mergeCell ref="Q57:R57"/>
    <mergeCell ref="S57:T57"/>
    <mergeCell ref="U57:V57"/>
    <mergeCell ref="W57:X57"/>
    <mergeCell ref="Y57:Z57"/>
    <mergeCell ref="AA57:AB57"/>
    <mergeCell ref="AC59:AD59"/>
    <mergeCell ref="K60:L60"/>
    <mergeCell ref="M60:N60"/>
    <mergeCell ref="O60:P60"/>
    <mergeCell ref="Q60:R60"/>
    <mergeCell ref="S60:T60"/>
    <mergeCell ref="U60:V60"/>
    <mergeCell ref="W60:X60"/>
    <mergeCell ref="Y60:Z60"/>
    <mergeCell ref="AA60:AB60"/>
    <mergeCell ref="AC60:AD60"/>
    <mergeCell ref="K59:L59"/>
    <mergeCell ref="M59:N59"/>
    <mergeCell ref="O59:P59"/>
    <mergeCell ref="Q59:R59"/>
    <mergeCell ref="S59:T59"/>
    <mergeCell ref="U59:V59"/>
    <mergeCell ref="W59:X59"/>
    <mergeCell ref="Y59:Z59"/>
    <mergeCell ref="AA59:AB59"/>
    <mergeCell ref="AC61:AD61"/>
    <mergeCell ref="K62:L62"/>
    <mergeCell ref="M62:N62"/>
    <mergeCell ref="O62:P62"/>
    <mergeCell ref="Q62:R62"/>
    <mergeCell ref="S62:T62"/>
    <mergeCell ref="U62:V62"/>
    <mergeCell ref="W62:X62"/>
    <mergeCell ref="Y62:Z62"/>
    <mergeCell ref="AA62:AB62"/>
    <mergeCell ref="AC62:AD62"/>
    <mergeCell ref="K61:L61"/>
    <mergeCell ref="M61:N61"/>
    <mergeCell ref="O61:P61"/>
    <mergeCell ref="Q61:R61"/>
    <mergeCell ref="S61:T61"/>
    <mergeCell ref="U61:V61"/>
    <mergeCell ref="W61:X61"/>
    <mergeCell ref="Y61:Z61"/>
    <mergeCell ref="AA61:AB61"/>
    <mergeCell ref="AC63:AD63"/>
    <mergeCell ref="K64:L64"/>
    <mergeCell ref="M64:N64"/>
    <mergeCell ref="O64:P64"/>
    <mergeCell ref="Q64:R64"/>
    <mergeCell ref="S64:T64"/>
    <mergeCell ref="U64:V64"/>
    <mergeCell ref="W64:X64"/>
    <mergeCell ref="Y64:Z64"/>
    <mergeCell ref="AA64:AB64"/>
    <mergeCell ref="AC64:AD64"/>
    <mergeCell ref="K63:L63"/>
    <mergeCell ref="M63:N63"/>
    <mergeCell ref="O63:P63"/>
    <mergeCell ref="Q63:R63"/>
    <mergeCell ref="S63:T63"/>
    <mergeCell ref="U63:V63"/>
    <mergeCell ref="W63:X63"/>
    <mergeCell ref="Y63:Z63"/>
    <mergeCell ref="AA63:AB63"/>
    <mergeCell ref="AC65:AD65"/>
    <mergeCell ref="K66:L66"/>
    <mergeCell ref="M66:N66"/>
    <mergeCell ref="O66:P66"/>
    <mergeCell ref="Q66:R66"/>
    <mergeCell ref="S66:T66"/>
    <mergeCell ref="U66:V66"/>
    <mergeCell ref="W66:X66"/>
    <mergeCell ref="Y66:Z66"/>
    <mergeCell ref="AA66:AB66"/>
    <mergeCell ref="AC66:AD66"/>
    <mergeCell ref="K65:L65"/>
    <mergeCell ref="M65:N65"/>
    <mergeCell ref="O65:P65"/>
    <mergeCell ref="Q65:R65"/>
    <mergeCell ref="S65:T65"/>
    <mergeCell ref="U65:V65"/>
    <mergeCell ref="W65:X65"/>
    <mergeCell ref="Y65:Z65"/>
    <mergeCell ref="AA65:AB65"/>
    <mergeCell ref="AC67:AD67"/>
    <mergeCell ref="K68:L68"/>
    <mergeCell ref="M68:N68"/>
    <mergeCell ref="O68:P68"/>
    <mergeCell ref="Q68:R68"/>
    <mergeCell ref="S68:T68"/>
    <mergeCell ref="U68:V68"/>
    <mergeCell ref="W68:X68"/>
    <mergeCell ref="Y68:Z68"/>
    <mergeCell ref="AA68:AB68"/>
    <mergeCell ref="AC68:AD68"/>
    <mergeCell ref="K67:L67"/>
    <mergeCell ref="M67:N67"/>
    <mergeCell ref="O67:P67"/>
    <mergeCell ref="Q67:R67"/>
    <mergeCell ref="S67:T67"/>
    <mergeCell ref="U67:V67"/>
    <mergeCell ref="W67:X67"/>
    <mergeCell ref="Y67:Z67"/>
    <mergeCell ref="AA67:AB67"/>
    <mergeCell ref="K69:L69"/>
    <mergeCell ref="M69:N69"/>
    <mergeCell ref="O69:P69"/>
    <mergeCell ref="Q69:R69"/>
    <mergeCell ref="S69:T69"/>
    <mergeCell ref="S71:T71"/>
    <mergeCell ref="U69:V69"/>
    <mergeCell ref="W69:X69"/>
    <mergeCell ref="Y69:Z69"/>
    <mergeCell ref="Y70:Z70"/>
    <mergeCell ref="K76:L76"/>
    <mergeCell ref="M76:N76"/>
    <mergeCell ref="O76:P76"/>
    <mergeCell ref="Q76:R76"/>
    <mergeCell ref="S76:T76"/>
    <mergeCell ref="AA69:AB69"/>
    <mergeCell ref="AC69:AD69"/>
    <mergeCell ref="K70:L70"/>
    <mergeCell ref="M70:N70"/>
    <mergeCell ref="O70:P70"/>
    <mergeCell ref="Q70:R70"/>
    <mergeCell ref="S70:T70"/>
    <mergeCell ref="U76:V76"/>
    <mergeCell ref="W76:X76"/>
    <mergeCell ref="Y76:Z76"/>
    <mergeCell ref="AA76:AB76"/>
    <mergeCell ref="AC76:AD76"/>
    <mergeCell ref="K72:L72"/>
    <mergeCell ref="M72:N72"/>
    <mergeCell ref="O72:P72"/>
    <mergeCell ref="Q72:R72"/>
    <mergeCell ref="S72:T72"/>
    <mergeCell ref="U71:V71"/>
    <mergeCell ref="W71:X71"/>
    <mergeCell ref="U77:V77"/>
    <mergeCell ref="W77:X77"/>
    <mergeCell ref="Y77:Z77"/>
    <mergeCell ref="AA77:AB77"/>
    <mergeCell ref="AC77:AD77"/>
    <mergeCell ref="K78:L78"/>
    <mergeCell ref="M78:N78"/>
    <mergeCell ref="O78:P78"/>
    <mergeCell ref="Q78:R78"/>
    <mergeCell ref="S78:T78"/>
    <mergeCell ref="U78:V78"/>
    <mergeCell ref="W78:X78"/>
    <mergeCell ref="Y78:Z78"/>
    <mergeCell ref="AA78:AB78"/>
    <mergeCell ref="AC78:AD78"/>
    <mergeCell ref="K77:L77"/>
    <mergeCell ref="M77:N77"/>
    <mergeCell ref="O77:P77"/>
    <mergeCell ref="Q77:R77"/>
    <mergeCell ref="S77:T77"/>
    <mergeCell ref="AC79:AD79"/>
    <mergeCell ref="K80:L80"/>
    <mergeCell ref="M80:N80"/>
    <mergeCell ref="O80:P80"/>
    <mergeCell ref="Q80:R80"/>
    <mergeCell ref="S80:T80"/>
    <mergeCell ref="U80:V80"/>
    <mergeCell ref="W80:X80"/>
    <mergeCell ref="Y80:Z80"/>
    <mergeCell ref="AA80:AB80"/>
    <mergeCell ref="AC80:AD80"/>
    <mergeCell ref="K79:L79"/>
    <mergeCell ref="M79:N79"/>
    <mergeCell ref="O79:P79"/>
    <mergeCell ref="Q79:R79"/>
    <mergeCell ref="S79:T79"/>
    <mergeCell ref="U79:V79"/>
    <mergeCell ref="W79:X79"/>
    <mergeCell ref="Y79:Z79"/>
    <mergeCell ref="AA79:AB79"/>
    <mergeCell ref="AC81:AD81"/>
    <mergeCell ref="K82:L82"/>
    <mergeCell ref="M82:N82"/>
    <mergeCell ref="O82:P82"/>
    <mergeCell ref="Q82:R82"/>
    <mergeCell ref="S82:T82"/>
    <mergeCell ref="U82:V82"/>
    <mergeCell ref="W82:X82"/>
    <mergeCell ref="Y82:Z82"/>
    <mergeCell ref="AA82:AB82"/>
    <mergeCell ref="AC82:AD82"/>
    <mergeCell ref="K81:L81"/>
    <mergeCell ref="M81:N81"/>
    <mergeCell ref="O81:P81"/>
    <mergeCell ref="Q81:R81"/>
    <mergeCell ref="S81:T81"/>
    <mergeCell ref="U81:V81"/>
    <mergeCell ref="W81:X81"/>
    <mergeCell ref="Y81:Z81"/>
    <mergeCell ref="AA81:AB81"/>
    <mergeCell ref="AC83:AD83"/>
    <mergeCell ref="K84:L84"/>
    <mergeCell ref="M84:N84"/>
    <mergeCell ref="O84:P84"/>
    <mergeCell ref="Q84:R84"/>
    <mergeCell ref="S84:T84"/>
    <mergeCell ref="U84:V84"/>
    <mergeCell ref="W84:X84"/>
    <mergeCell ref="Y84:Z84"/>
    <mergeCell ref="AA84:AB84"/>
    <mergeCell ref="AC84:AD84"/>
    <mergeCell ref="K83:L83"/>
    <mergeCell ref="M83:N83"/>
    <mergeCell ref="O83:P83"/>
    <mergeCell ref="Q83:R83"/>
    <mergeCell ref="S83:T83"/>
    <mergeCell ref="U83:V83"/>
    <mergeCell ref="W83:X83"/>
    <mergeCell ref="Y83:Z83"/>
    <mergeCell ref="AA83:AB83"/>
    <mergeCell ref="AC85:AD85"/>
    <mergeCell ref="K86:L86"/>
    <mergeCell ref="M86:N86"/>
    <mergeCell ref="O86:P86"/>
    <mergeCell ref="Q86:R86"/>
    <mergeCell ref="S86:T86"/>
    <mergeCell ref="U86:V86"/>
    <mergeCell ref="W86:X86"/>
    <mergeCell ref="Y86:Z86"/>
    <mergeCell ref="AA86:AB86"/>
    <mergeCell ref="AC86:AD86"/>
    <mergeCell ref="K85:L85"/>
    <mergeCell ref="M85:N85"/>
    <mergeCell ref="O85:P85"/>
    <mergeCell ref="Q85:R85"/>
    <mergeCell ref="S85:T85"/>
    <mergeCell ref="U85:V85"/>
    <mergeCell ref="W85:X85"/>
    <mergeCell ref="Y85:Z85"/>
    <mergeCell ref="AA85:AB85"/>
    <mergeCell ref="AC87:AD87"/>
    <mergeCell ref="K88:L88"/>
    <mergeCell ref="M88:N88"/>
    <mergeCell ref="O88:P88"/>
    <mergeCell ref="Q88:R88"/>
    <mergeCell ref="S88:T88"/>
    <mergeCell ref="U88:V88"/>
    <mergeCell ref="W88:X88"/>
    <mergeCell ref="Y88:Z88"/>
    <mergeCell ref="AA88:AB88"/>
    <mergeCell ref="AC88:AD88"/>
    <mergeCell ref="K87:L87"/>
    <mergeCell ref="M87:N87"/>
    <mergeCell ref="O87:P87"/>
    <mergeCell ref="Q87:R87"/>
    <mergeCell ref="S87:T87"/>
    <mergeCell ref="U87:V87"/>
    <mergeCell ref="W87:X87"/>
    <mergeCell ref="Y87:Z87"/>
    <mergeCell ref="AA87:AB87"/>
    <mergeCell ref="AC89:AD89"/>
    <mergeCell ref="K90:L90"/>
    <mergeCell ref="M90:N90"/>
    <mergeCell ref="O90:P90"/>
    <mergeCell ref="Q90:R90"/>
    <mergeCell ref="S90:T90"/>
    <mergeCell ref="U90:V90"/>
    <mergeCell ref="W90:X90"/>
    <mergeCell ref="Y90:Z90"/>
    <mergeCell ref="AA90:AB90"/>
    <mergeCell ref="AC90:AD90"/>
    <mergeCell ref="K89:L89"/>
    <mergeCell ref="M89:N89"/>
    <mergeCell ref="O89:P89"/>
    <mergeCell ref="Q89:R89"/>
    <mergeCell ref="S89:T89"/>
    <mergeCell ref="U89:V89"/>
    <mergeCell ref="W89:X89"/>
    <mergeCell ref="Y89:Z89"/>
    <mergeCell ref="AA89:AB89"/>
    <mergeCell ref="AC91:AD91"/>
    <mergeCell ref="K92:L92"/>
    <mergeCell ref="M92:N92"/>
    <mergeCell ref="O92:P92"/>
    <mergeCell ref="Q92:R92"/>
    <mergeCell ref="S92:T92"/>
    <mergeCell ref="U92:V92"/>
    <mergeCell ref="W92:X92"/>
    <mergeCell ref="Y92:Z92"/>
    <mergeCell ref="AA92:AB92"/>
    <mergeCell ref="AC92:AD92"/>
    <mergeCell ref="K91:L91"/>
    <mergeCell ref="M91:N91"/>
    <mergeCell ref="O91:P91"/>
    <mergeCell ref="Q91:R91"/>
    <mergeCell ref="S91:T91"/>
    <mergeCell ref="U91:V91"/>
    <mergeCell ref="W91:X91"/>
    <mergeCell ref="Y91:Z91"/>
    <mergeCell ref="AA91:AB91"/>
    <mergeCell ref="AC93:AD93"/>
    <mergeCell ref="K94:L94"/>
    <mergeCell ref="M94:N94"/>
    <mergeCell ref="O94:P94"/>
    <mergeCell ref="Q94:R94"/>
    <mergeCell ref="S94:T94"/>
    <mergeCell ref="U94:V94"/>
    <mergeCell ref="W94:X94"/>
    <mergeCell ref="Y94:Z94"/>
    <mergeCell ref="AA94:AB94"/>
    <mergeCell ref="AC94:AD94"/>
    <mergeCell ref="K93:L93"/>
    <mergeCell ref="M93:N93"/>
    <mergeCell ref="O93:P93"/>
    <mergeCell ref="Q93:R93"/>
    <mergeCell ref="S93:T93"/>
    <mergeCell ref="U93:V93"/>
    <mergeCell ref="W93:X93"/>
    <mergeCell ref="Y93:Z93"/>
    <mergeCell ref="AA93:AB93"/>
    <mergeCell ref="K95:L95"/>
    <mergeCell ref="M95:N95"/>
    <mergeCell ref="O95:P95"/>
    <mergeCell ref="Q95:R95"/>
    <mergeCell ref="S95:T95"/>
    <mergeCell ref="S97:T97"/>
    <mergeCell ref="U95:V95"/>
    <mergeCell ref="W95:X95"/>
    <mergeCell ref="Y95:Z95"/>
    <mergeCell ref="AA95:AB95"/>
    <mergeCell ref="AC95:AD95"/>
    <mergeCell ref="K96:L96"/>
    <mergeCell ref="M96:N96"/>
    <mergeCell ref="O96:P96"/>
    <mergeCell ref="Q96:R96"/>
    <mergeCell ref="S96:T96"/>
    <mergeCell ref="AC106:AD106"/>
    <mergeCell ref="AE106:AF106"/>
    <mergeCell ref="AC98:AD98"/>
    <mergeCell ref="U97:V97"/>
    <mergeCell ref="W97:X97"/>
    <mergeCell ref="Y97:Z97"/>
    <mergeCell ref="AA97:AB97"/>
    <mergeCell ref="AC97:AD97"/>
    <mergeCell ref="U96:V96"/>
    <mergeCell ref="W96:X96"/>
    <mergeCell ref="Y96:Z96"/>
    <mergeCell ref="AA96:AB96"/>
    <mergeCell ref="AC96:AD96"/>
    <mergeCell ref="K97:L97"/>
    <mergeCell ref="M97:N97"/>
    <mergeCell ref="O97:P97"/>
    <mergeCell ref="Q97:R97"/>
    <mergeCell ref="AA98:AB98"/>
    <mergeCell ref="U99:V99"/>
    <mergeCell ref="W99:X99"/>
    <mergeCell ref="Y99:Z99"/>
    <mergeCell ref="AA99:AB99"/>
    <mergeCell ref="K98:L98"/>
    <mergeCell ref="M98:N98"/>
    <mergeCell ref="O98:P98"/>
    <mergeCell ref="Q98:R98"/>
    <mergeCell ref="S98:T98"/>
    <mergeCell ref="K99:L99"/>
    <mergeCell ref="M99:N99"/>
    <mergeCell ref="O99:P99"/>
    <mergeCell ref="Q99:R99"/>
    <mergeCell ref="S99:T99"/>
    <mergeCell ref="AE107:AF107"/>
    <mergeCell ref="I108:J108"/>
    <mergeCell ref="K108:L108"/>
    <mergeCell ref="M108:N108"/>
    <mergeCell ref="O108:P108"/>
    <mergeCell ref="Q108:R108"/>
    <mergeCell ref="S108:T108"/>
    <mergeCell ref="U108:V108"/>
    <mergeCell ref="W108:X108"/>
    <mergeCell ref="Y108:Z108"/>
    <mergeCell ref="S107:T107"/>
    <mergeCell ref="U107:V107"/>
    <mergeCell ref="W107:X107"/>
    <mergeCell ref="Y107:Z107"/>
    <mergeCell ref="AA107:AB107"/>
    <mergeCell ref="AC107:AD107"/>
    <mergeCell ref="AA108:AB108"/>
    <mergeCell ref="AC108:AD108"/>
    <mergeCell ref="AE108:AF108"/>
    <mergeCell ref="I107:J107"/>
    <mergeCell ref="K107:L107"/>
    <mergeCell ref="M107:N107"/>
    <mergeCell ref="O107:P107"/>
    <mergeCell ref="Q107:R107"/>
    <mergeCell ref="AE109:AF109"/>
    <mergeCell ref="I110:J110"/>
    <mergeCell ref="K110:L110"/>
    <mergeCell ref="M110:N110"/>
    <mergeCell ref="O110:P110"/>
    <mergeCell ref="Q110:R110"/>
    <mergeCell ref="AE110:AF110"/>
    <mergeCell ref="S110:T110"/>
    <mergeCell ref="U110:V110"/>
    <mergeCell ref="W110:X110"/>
    <mergeCell ref="Y110:Z110"/>
    <mergeCell ref="AA110:AB110"/>
    <mergeCell ref="AC110:AD110"/>
    <mergeCell ref="I109:J109"/>
    <mergeCell ref="K109:L109"/>
    <mergeCell ref="M109:N109"/>
    <mergeCell ref="O109:P109"/>
    <mergeCell ref="Q109:R109"/>
    <mergeCell ref="S109:T109"/>
    <mergeCell ref="U109:V109"/>
    <mergeCell ref="W109:X109"/>
    <mergeCell ref="Y109:Z109"/>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I111:J111"/>
    <mergeCell ref="K111:L111"/>
    <mergeCell ref="M111:N111"/>
    <mergeCell ref="O111:P111"/>
    <mergeCell ref="Q111:R111"/>
    <mergeCell ref="S111:T111"/>
    <mergeCell ref="U111:V111"/>
    <mergeCell ref="W111:X111"/>
    <mergeCell ref="Y111:Z111"/>
    <mergeCell ref="I113:J113"/>
    <mergeCell ref="K113:L113"/>
    <mergeCell ref="M113:N113"/>
    <mergeCell ref="O113:P113"/>
    <mergeCell ref="Q113:R113"/>
    <mergeCell ref="AE113:AF113"/>
    <mergeCell ref="I114:J114"/>
    <mergeCell ref="K114:L114"/>
    <mergeCell ref="M114:N114"/>
    <mergeCell ref="O114:P114"/>
    <mergeCell ref="Q114:R114"/>
    <mergeCell ref="S114:T114"/>
    <mergeCell ref="U114:V114"/>
    <mergeCell ref="W114:X114"/>
    <mergeCell ref="Y114:Z114"/>
    <mergeCell ref="S113:T113"/>
    <mergeCell ref="U113:V113"/>
    <mergeCell ref="W113:X113"/>
    <mergeCell ref="Y113:Z113"/>
    <mergeCell ref="AA113:AB113"/>
    <mergeCell ref="AC113:AD113"/>
    <mergeCell ref="AE115:AF115"/>
    <mergeCell ref="I116:J116"/>
    <mergeCell ref="K116:L116"/>
    <mergeCell ref="M116:N116"/>
    <mergeCell ref="O116:P116"/>
    <mergeCell ref="Q116:R116"/>
    <mergeCell ref="AA114:AB114"/>
    <mergeCell ref="AC114:AD114"/>
    <mergeCell ref="AE114:AF114"/>
    <mergeCell ref="I115:J115"/>
    <mergeCell ref="K115:L115"/>
    <mergeCell ref="M115:N115"/>
    <mergeCell ref="O115:P115"/>
    <mergeCell ref="Q115:R115"/>
    <mergeCell ref="S115:T115"/>
    <mergeCell ref="U115:V115"/>
    <mergeCell ref="AE6:AF6"/>
    <mergeCell ref="J7:AF7"/>
    <mergeCell ref="J9:AF9"/>
    <mergeCell ref="M12:N12"/>
    <mergeCell ref="O12:P12"/>
    <mergeCell ref="Q12:R12"/>
    <mergeCell ref="S12:T12"/>
    <mergeCell ref="U12:V12"/>
    <mergeCell ref="AA117:AB117"/>
    <mergeCell ref="AC117:AD117"/>
    <mergeCell ref="AE117:AF117"/>
    <mergeCell ref="AE116:AF116"/>
    <mergeCell ref="I117:J117"/>
    <mergeCell ref="K117:L117"/>
    <mergeCell ref="M117:N117"/>
    <mergeCell ref="O117:P117"/>
    <mergeCell ref="Q117:R117"/>
    <mergeCell ref="S117:T117"/>
    <mergeCell ref="U117:V117"/>
    <mergeCell ref="W117:X117"/>
    <mergeCell ref="Y117:Z117"/>
    <mergeCell ref="S116:T116"/>
    <mergeCell ref="U116:V116"/>
    <mergeCell ref="W116:X116"/>
    <mergeCell ref="I20:J20"/>
    <mergeCell ref="K20:L20"/>
    <mergeCell ref="M20:N20"/>
    <mergeCell ref="O20:P20"/>
    <mergeCell ref="Q20:R20"/>
    <mergeCell ref="S20:T20"/>
    <mergeCell ref="K14:L14"/>
    <mergeCell ref="M14:N14"/>
    <mergeCell ref="O14:P14"/>
    <mergeCell ref="Q14:R14"/>
    <mergeCell ref="S14:T14"/>
    <mergeCell ref="I19:J19"/>
    <mergeCell ref="K19:L19"/>
    <mergeCell ref="M19:N19"/>
    <mergeCell ref="O19:P19"/>
    <mergeCell ref="Q19:R19"/>
    <mergeCell ref="S19:T19"/>
    <mergeCell ref="S18:T18"/>
    <mergeCell ref="K28:L28"/>
    <mergeCell ref="M28:N28"/>
    <mergeCell ref="O28:P28"/>
    <mergeCell ref="Q28:R28"/>
    <mergeCell ref="S28:T28"/>
    <mergeCell ref="U27:V27"/>
    <mergeCell ref="W27:X27"/>
    <mergeCell ref="Y27:Z27"/>
    <mergeCell ref="AA27:AB27"/>
    <mergeCell ref="K27:L27"/>
    <mergeCell ref="M27:N27"/>
    <mergeCell ref="O27:P27"/>
    <mergeCell ref="Q27:R27"/>
    <mergeCell ref="U28:V28"/>
    <mergeCell ref="W28:X28"/>
    <mergeCell ref="Y28:Z28"/>
    <mergeCell ref="AA28:AB28"/>
    <mergeCell ref="AC28:AD28"/>
    <mergeCell ref="K35:L35"/>
    <mergeCell ref="M35:N35"/>
    <mergeCell ref="O35:P35"/>
    <mergeCell ref="Q35:R35"/>
    <mergeCell ref="S35:T35"/>
    <mergeCell ref="U34:V34"/>
    <mergeCell ref="W34:X34"/>
    <mergeCell ref="Y34:Z34"/>
    <mergeCell ref="AA34:AB34"/>
    <mergeCell ref="AC34:AD34"/>
    <mergeCell ref="U33:V33"/>
    <mergeCell ref="W33:X33"/>
    <mergeCell ref="Y33:Z33"/>
    <mergeCell ref="AA33:AB33"/>
    <mergeCell ref="AC33:AD33"/>
    <mergeCell ref="K34:L34"/>
    <mergeCell ref="M34:N34"/>
    <mergeCell ref="O34:P34"/>
    <mergeCell ref="Q34:R34"/>
    <mergeCell ref="U35:V35"/>
    <mergeCell ref="W35:X35"/>
    <mergeCell ref="Y35:Z35"/>
    <mergeCell ref="AA35:AB35"/>
    <mergeCell ref="AC35:AD35"/>
    <mergeCell ref="K40:L40"/>
    <mergeCell ref="M40:N40"/>
    <mergeCell ref="O40:P40"/>
    <mergeCell ref="Q40:R40"/>
    <mergeCell ref="S40:T40"/>
    <mergeCell ref="U39:V39"/>
    <mergeCell ref="W39:X39"/>
    <mergeCell ref="Y39:Z39"/>
    <mergeCell ref="AA39:AB39"/>
    <mergeCell ref="AC39:AD39"/>
    <mergeCell ref="U38:V38"/>
    <mergeCell ref="W38:X38"/>
    <mergeCell ref="Y38:Z38"/>
    <mergeCell ref="AA38:AB38"/>
    <mergeCell ref="AC38:AD38"/>
    <mergeCell ref="K39:L39"/>
    <mergeCell ref="M39:N39"/>
    <mergeCell ref="O39:P39"/>
    <mergeCell ref="Q39:R39"/>
    <mergeCell ref="U40:V40"/>
    <mergeCell ref="W40:X40"/>
    <mergeCell ref="Y40:Z40"/>
    <mergeCell ref="AA40:AB40"/>
    <mergeCell ref="AC40:AD40"/>
    <mergeCell ref="K45:L45"/>
    <mergeCell ref="M45:N45"/>
    <mergeCell ref="O45:P45"/>
    <mergeCell ref="Q45:R45"/>
    <mergeCell ref="S45:T45"/>
    <mergeCell ref="U45:V45"/>
    <mergeCell ref="W45:X45"/>
    <mergeCell ref="Y45:Z45"/>
    <mergeCell ref="AA45:AB45"/>
    <mergeCell ref="AC45:AD45"/>
    <mergeCell ref="AC115:AD115"/>
    <mergeCell ref="AA70:AB70"/>
    <mergeCell ref="AC70:AD70"/>
    <mergeCell ref="K71:L71"/>
    <mergeCell ref="M71:N71"/>
    <mergeCell ref="O71:P71"/>
    <mergeCell ref="Q71:R71"/>
    <mergeCell ref="U72:V72"/>
    <mergeCell ref="W72:X72"/>
    <mergeCell ref="Y72:Z72"/>
    <mergeCell ref="AA72:AB72"/>
    <mergeCell ref="AC72:AD72"/>
    <mergeCell ref="Y71:Z71"/>
    <mergeCell ref="AA71:AB71"/>
    <mergeCell ref="AC71:AD71"/>
    <mergeCell ref="U70:V70"/>
    <mergeCell ref="W70:X70"/>
    <mergeCell ref="AA111:AB111"/>
    <mergeCell ref="AC111:AD111"/>
    <mergeCell ref="AA109:AB109"/>
    <mergeCell ref="AC109:AD109"/>
    <mergeCell ref="U98:V98"/>
    <mergeCell ref="W98:X98"/>
    <mergeCell ref="Y98:Z98"/>
    <mergeCell ref="AJ17:AY20"/>
    <mergeCell ref="W118:X118"/>
    <mergeCell ref="Y118:Z118"/>
    <mergeCell ref="AA118:AB118"/>
    <mergeCell ref="AC118:AD118"/>
    <mergeCell ref="AE118:AF118"/>
    <mergeCell ref="B120:C120"/>
    <mergeCell ref="D120:F120"/>
    <mergeCell ref="AC99:AD99"/>
    <mergeCell ref="U101:X101"/>
    <mergeCell ref="L105:M105"/>
    <mergeCell ref="I118:J118"/>
    <mergeCell ref="K118:L118"/>
    <mergeCell ref="M118:N118"/>
    <mergeCell ref="O118:P118"/>
    <mergeCell ref="Q118:R118"/>
    <mergeCell ref="S118:T118"/>
    <mergeCell ref="U118:V118"/>
    <mergeCell ref="Y116:Z116"/>
    <mergeCell ref="AA116:AB116"/>
    <mergeCell ref="AC116:AD116"/>
    <mergeCell ref="W115:X115"/>
    <mergeCell ref="Y115:Z115"/>
    <mergeCell ref="AA115:AB115"/>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2" manualBreakCount="2">
    <brk id="41" max="16383" man="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82"/>
  <sheetViews>
    <sheetView showGridLines="0" tabSelected="1" zoomScale="130" zoomScaleNormal="130" workbookViewId="0">
      <selection activeCell="F18" sqref="F18:Q18"/>
    </sheetView>
  </sheetViews>
  <sheetFormatPr defaultColWidth="9.28515625" defaultRowHeight="10.199999999999999"/>
  <cols>
    <col min="1" max="2" width="2.85546875" style="122" customWidth="1"/>
    <col min="3" max="3" width="3.42578125" style="122" customWidth="1"/>
    <col min="4" max="4" width="3.42578125" style="123" customWidth="1"/>
    <col min="5" max="5" width="3.42578125" style="122" customWidth="1"/>
    <col min="6" max="7" width="9.28515625" style="122"/>
    <col min="8" max="8" width="11.85546875" style="122" bestFit="1" customWidth="1"/>
    <col min="9" max="16" width="9.28515625" style="122"/>
    <col min="17" max="17" width="10.42578125" style="122" bestFit="1" customWidth="1"/>
    <col min="18" max="18" width="2.85546875" style="122" customWidth="1"/>
    <col min="19" max="16384" width="9.28515625" style="122"/>
  </cols>
  <sheetData>
    <row r="1" spans="2:20">
      <c r="E1" s="124"/>
      <c r="F1" s="125"/>
      <c r="G1" s="125"/>
      <c r="H1" s="125"/>
      <c r="I1" s="125"/>
      <c r="J1" s="125"/>
      <c r="K1" s="125"/>
      <c r="L1" s="125"/>
      <c r="M1" s="125"/>
      <c r="N1" s="125"/>
      <c r="O1" s="125"/>
      <c r="P1" s="125"/>
      <c r="Q1" s="125"/>
    </row>
    <row r="2" spans="2:20">
      <c r="B2" s="126"/>
      <c r="C2" s="126"/>
      <c r="D2" s="127"/>
      <c r="E2" s="126"/>
      <c r="F2" s="126"/>
      <c r="G2" s="126"/>
      <c r="H2" s="126"/>
      <c r="I2" s="126"/>
      <c r="J2" s="126"/>
      <c r="K2" s="126"/>
      <c r="L2" s="126"/>
      <c r="M2" s="126"/>
      <c r="N2" s="126"/>
      <c r="O2" s="126"/>
      <c r="P2" s="126"/>
      <c r="Q2" s="126"/>
      <c r="R2" s="126"/>
    </row>
    <row r="3" spans="2:20" ht="18.75" customHeight="1">
      <c r="B3" s="126"/>
      <c r="C3" s="128" t="s">
        <v>103</v>
      </c>
      <c r="D3" s="128"/>
      <c r="E3" s="128"/>
      <c r="F3" s="128"/>
      <c r="G3" s="128"/>
      <c r="H3" s="128"/>
      <c r="I3" s="128"/>
      <c r="J3" s="128"/>
      <c r="K3" s="128"/>
      <c r="L3" s="128"/>
      <c r="M3" s="128"/>
      <c r="N3" s="128"/>
      <c r="O3" s="128"/>
      <c r="P3" s="128"/>
      <c r="Q3" s="128"/>
      <c r="R3" s="126"/>
    </row>
    <row r="4" spans="2:20">
      <c r="B4" s="126"/>
      <c r="C4" s="126"/>
      <c r="D4" s="127"/>
      <c r="E4" s="126"/>
      <c r="F4" s="126"/>
      <c r="G4" s="126"/>
      <c r="H4" s="126"/>
      <c r="I4" s="126"/>
      <c r="J4" s="126"/>
      <c r="K4" s="126"/>
      <c r="L4" s="126"/>
      <c r="M4" s="126"/>
      <c r="N4" s="126"/>
      <c r="O4" s="126"/>
      <c r="P4" s="167" t="s">
        <v>69</v>
      </c>
      <c r="Q4" s="129">
        <v>42397</v>
      </c>
      <c r="R4" s="130"/>
    </row>
    <row r="5" spans="2:20">
      <c r="B5" s="126"/>
      <c r="C5" s="126"/>
      <c r="D5" s="127"/>
      <c r="E5" s="126"/>
      <c r="F5" s="126"/>
      <c r="G5" s="126"/>
      <c r="H5" s="126"/>
      <c r="I5" s="126"/>
      <c r="J5" s="126"/>
      <c r="K5" s="126"/>
      <c r="L5" s="126"/>
      <c r="M5" s="126"/>
      <c r="N5" s="126"/>
      <c r="O5" s="126"/>
      <c r="P5" s="126"/>
      <c r="Q5" s="126"/>
      <c r="R5" s="126"/>
    </row>
    <row r="6" spans="2:20">
      <c r="B6" s="126"/>
      <c r="C6" s="126"/>
      <c r="D6" s="131" t="s">
        <v>67</v>
      </c>
      <c r="E6" s="132"/>
      <c r="F6" s="132"/>
      <c r="G6" s="132"/>
      <c r="H6" s="132"/>
      <c r="I6" s="132"/>
      <c r="J6" s="132"/>
      <c r="K6" s="132"/>
      <c r="L6" s="132"/>
      <c r="M6" s="132"/>
      <c r="N6" s="133"/>
      <c r="O6" s="133"/>
      <c r="P6" s="133"/>
      <c r="Q6" s="133"/>
      <c r="R6" s="126"/>
    </row>
    <row r="7" spans="2:20">
      <c r="B7" s="126"/>
      <c r="C7" s="126"/>
      <c r="D7" s="131"/>
      <c r="E7" s="132"/>
      <c r="F7" s="132"/>
      <c r="G7" s="132"/>
      <c r="H7" s="132"/>
      <c r="I7" s="132"/>
      <c r="J7" s="132"/>
      <c r="K7" s="132"/>
      <c r="L7" s="132"/>
      <c r="M7" s="132"/>
      <c r="N7" s="133"/>
      <c r="O7" s="133"/>
      <c r="P7" s="133"/>
      <c r="Q7" s="133"/>
      <c r="R7" s="126"/>
    </row>
    <row r="8" spans="2:20" ht="41.25" customHeight="1">
      <c r="B8" s="126"/>
      <c r="C8" s="126"/>
      <c r="D8" s="134"/>
      <c r="E8" s="587" t="s">
        <v>221</v>
      </c>
      <c r="F8" s="587"/>
      <c r="G8" s="587"/>
      <c r="H8" s="587"/>
      <c r="I8" s="587"/>
      <c r="J8" s="587"/>
      <c r="K8" s="587"/>
      <c r="L8" s="587"/>
      <c r="M8" s="587"/>
      <c r="N8" s="587"/>
      <c r="O8" s="587"/>
      <c r="P8" s="587"/>
      <c r="Q8" s="587"/>
      <c r="R8" s="135"/>
    </row>
    <row r="9" spans="2:20">
      <c r="B9" s="126"/>
      <c r="C9" s="126"/>
      <c r="D9" s="134"/>
      <c r="E9" s="587" t="s">
        <v>220</v>
      </c>
      <c r="F9" s="587"/>
      <c r="G9" s="587"/>
      <c r="H9" s="587"/>
      <c r="I9" s="587"/>
      <c r="J9" s="587"/>
      <c r="K9" s="587"/>
      <c r="L9" s="587"/>
      <c r="M9" s="587"/>
      <c r="N9" s="587"/>
      <c r="O9" s="587"/>
      <c r="P9" s="587"/>
      <c r="Q9" s="587"/>
      <c r="R9" s="135"/>
    </row>
    <row r="10" spans="2:20">
      <c r="B10" s="126"/>
      <c r="C10" s="126"/>
      <c r="D10" s="131"/>
      <c r="E10" s="136"/>
      <c r="F10" s="136"/>
      <c r="G10" s="136"/>
      <c r="H10" s="136"/>
      <c r="I10" s="136"/>
      <c r="J10" s="136"/>
      <c r="K10" s="136"/>
      <c r="L10" s="136"/>
      <c r="M10" s="136"/>
      <c r="N10" s="136"/>
      <c r="O10" s="136"/>
      <c r="P10" s="136"/>
      <c r="Q10" s="136"/>
      <c r="R10" s="135"/>
    </row>
    <row r="11" spans="2:20">
      <c r="B11" s="126"/>
      <c r="C11" s="126"/>
      <c r="D11" s="134"/>
      <c r="E11" s="133"/>
      <c r="F11" s="133"/>
      <c r="G11" s="133"/>
      <c r="H11" s="133"/>
      <c r="I11" s="133"/>
      <c r="J11" s="133"/>
      <c r="K11" s="133"/>
      <c r="L11" s="133"/>
      <c r="M11" s="133"/>
      <c r="N11" s="133"/>
      <c r="O11" s="133"/>
      <c r="P11" s="133"/>
      <c r="Q11" s="133"/>
      <c r="R11" s="126"/>
    </row>
    <row r="12" spans="2:20">
      <c r="B12" s="126"/>
      <c r="C12" s="126"/>
      <c r="D12" s="131" t="s">
        <v>227</v>
      </c>
      <c r="E12" s="132"/>
      <c r="F12" s="132"/>
      <c r="G12" s="132"/>
      <c r="H12" s="132"/>
      <c r="I12" s="132"/>
      <c r="J12" s="132"/>
      <c r="K12" s="132"/>
      <c r="L12" s="132"/>
      <c r="M12" s="132"/>
      <c r="N12" s="133"/>
      <c r="O12" s="133"/>
      <c r="P12" s="133"/>
      <c r="Q12" s="133"/>
      <c r="R12" s="126"/>
    </row>
    <row r="13" spans="2:20">
      <c r="B13" s="126"/>
      <c r="C13" s="126"/>
      <c r="D13" s="134"/>
      <c r="E13" s="133"/>
      <c r="F13" s="133"/>
      <c r="G13" s="133"/>
      <c r="H13" s="133"/>
      <c r="I13" s="133"/>
      <c r="J13" s="133"/>
      <c r="K13" s="133"/>
      <c r="L13" s="133"/>
      <c r="M13" s="133"/>
      <c r="N13" s="133"/>
      <c r="O13" s="133"/>
      <c r="P13" s="133"/>
      <c r="Q13" s="133"/>
      <c r="R13" s="126"/>
    </row>
    <row r="14" spans="2:20" ht="16.5" customHeight="1">
      <c r="B14" s="126"/>
      <c r="C14" s="126"/>
      <c r="D14" s="134"/>
      <c r="E14" s="133" t="s">
        <v>68</v>
      </c>
      <c r="F14" s="586" t="s">
        <v>210</v>
      </c>
      <c r="G14" s="586"/>
      <c r="H14" s="586"/>
      <c r="I14" s="586"/>
      <c r="J14" s="586"/>
      <c r="K14" s="586"/>
      <c r="L14" s="586"/>
      <c r="M14" s="586"/>
      <c r="N14" s="586"/>
      <c r="O14" s="586"/>
      <c r="P14" s="586"/>
      <c r="Q14" s="586"/>
      <c r="R14" s="137"/>
    </row>
    <row r="15" spans="2:20" ht="29.25" customHeight="1">
      <c r="B15" s="126"/>
      <c r="C15" s="126"/>
      <c r="D15" s="134"/>
      <c r="E15" s="133" t="s">
        <v>68</v>
      </c>
      <c r="F15" s="586" t="s">
        <v>222</v>
      </c>
      <c r="G15" s="586"/>
      <c r="H15" s="586"/>
      <c r="I15" s="586"/>
      <c r="J15" s="586"/>
      <c r="K15" s="586"/>
      <c r="L15" s="586"/>
      <c r="M15" s="586"/>
      <c r="N15" s="586"/>
      <c r="O15" s="586"/>
      <c r="P15" s="586"/>
      <c r="Q15" s="586"/>
      <c r="R15" s="137"/>
      <c r="T15" s="156"/>
    </row>
    <row r="16" spans="2:20" ht="16.5" customHeight="1">
      <c r="B16" s="126"/>
      <c r="C16" s="126"/>
      <c r="D16" s="134"/>
      <c r="E16" s="133" t="s">
        <v>68</v>
      </c>
      <c r="F16" s="586" t="s">
        <v>223</v>
      </c>
      <c r="G16" s="586"/>
      <c r="H16" s="586"/>
      <c r="I16" s="586"/>
      <c r="J16" s="586"/>
      <c r="K16" s="586"/>
      <c r="L16" s="586"/>
      <c r="M16" s="586"/>
      <c r="N16" s="586"/>
      <c r="O16" s="586"/>
      <c r="P16" s="586"/>
      <c r="Q16" s="586"/>
      <c r="R16" s="137"/>
    </row>
    <row r="17" spans="2:18" ht="16.5" customHeight="1">
      <c r="B17" s="126"/>
      <c r="C17" s="126"/>
      <c r="D17" s="134"/>
      <c r="E17" s="133" t="s">
        <v>68</v>
      </c>
      <c r="F17" s="586" t="s">
        <v>224</v>
      </c>
      <c r="G17" s="586"/>
      <c r="H17" s="586"/>
      <c r="I17" s="586"/>
      <c r="J17" s="586"/>
      <c r="K17" s="586"/>
      <c r="L17" s="586"/>
      <c r="M17" s="586"/>
      <c r="N17" s="586"/>
      <c r="O17" s="586"/>
      <c r="P17" s="586"/>
      <c r="Q17" s="586"/>
      <c r="R17" s="137"/>
    </row>
    <row r="18" spans="2:18" ht="16.5" customHeight="1">
      <c r="B18" s="126"/>
      <c r="C18" s="126"/>
      <c r="D18" s="134"/>
      <c r="E18" s="133" t="s">
        <v>68</v>
      </c>
      <c r="F18" s="586" t="s">
        <v>225</v>
      </c>
      <c r="G18" s="586"/>
      <c r="H18" s="586"/>
      <c r="I18" s="586"/>
      <c r="J18" s="586"/>
      <c r="K18" s="586"/>
      <c r="L18" s="586"/>
      <c r="M18" s="586"/>
      <c r="N18" s="586"/>
      <c r="O18" s="586"/>
      <c r="P18" s="586"/>
      <c r="Q18" s="586"/>
      <c r="R18" s="137"/>
    </row>
    <row r="19" spans="2:18" ht="16.5" customHeight="1">
      <c r="B19" s="126"/>
      <c r="C19" s="126"/>
      <c r="D19" s="134"/>
      <c r="E19" s="133" t="s">
        <v>68</v>
      </c>
      <c r="F19" s="586" t="s">
        <v>226</v>
      </c>
      <c r="G19" s="586"/>
      <c r="H19" s="586"/>
      <c r="I19" s="586"/>
      <c r="J19" s="586"/>
      <c r="K19" s="586"/>
      <c r="L19" s="586"/>
      <c r="M19" s="586"/>
      <c r="N19" s="586"/>
      <c r="O19" s="586"/>
      <c r="P19" s="586"/>
      <c r="Q19" s="586"/>
      <c r="R19" s="137"/>
    </row>
    <row r="20" spans="2:18" ht="16.5" customHeight="1">
      <c r="B20" s="126"/>
      <c r="C20" s="126"/>
      <c r="D20" s="134"/>
      <c r="E20" s="133" t="s">
        <v>68</v>
      </c>
      <c r="F20" s="586" t="s">
        <v>189</v>
      </c>
      <c r="G20" s="586"/>
      <c r="H20" s="586"/>
      <c r="I20" s="586"/>
      <c r="J20" s="586"/>
      <c r="K20" s="586"/>
      <c r="L20" s="586"/>
      <c r="M20" s="586"/>
      <c r="N20" s="586"/>
      <c r="O20" s="586"/>
      <c r="P20" s="586"/>
      <c r="Q20" s="586"/>
      <c r="R20" s="137"/>
    </row>
    <row r="21" spans="2:18" ht="43.5" customHeight="1">
      <c r="B21" s="126"/>
      <c r="C21" s="126"/>
      <c r="D21" s="127"/>
      <c r="E21" s="133" t="s">
        <v>68</v>
      </c>
      <c r="F21" s="586" t="s">
        <v>104</v>
      </c>
      <c r="G21" s="586"/>
      <c r="H21" s="586"/>
      <c r="I21" s="586"/>
      <c r="J21" s="586"/>
      <c r="K21" s="586"/>
      <c r="L21" s="586"/>
      <c r="M21" s="586"/>
      <c r="N21" s="586"/>
      <c r="O21" s="586"/>
      <c r="P21" s="586"/>
      <c r="Q21" s="586"/>
      <c r="R21" s="126"/>
    </row>
    <row r="22" spans="2:18">
      <c r="B22" s="126"/>
      <c r="C22" s="126"/>
      <c r="D22" s="127"/>
      <c r="E22" s="126"/>
      <c r="F22" s="588"/>
      <c r="G22" s="588"/>
      <c r="H22" s="588"/>
      <c r="I22" s="588"/>
      <c r="J22" s="588"/>
      <c r="K22" s="588"/>
      <c r="L22" s="588"/>
      <c r="M22" s="588"/>
      <c r="N22" s="588"/>
      <c r="O22" s="588"/>
      <c r="P22" s="588"/>
      <c r="Q22" s="588"/>
      <c r="R22" s="126"/>
    </row>
    <row r="23" spans="2:18">
      <c r="B23" s="126"/>
      <c r="C23" s="126"/>
      <c r="D23" s="127"/>
      <c r="E23" s="126"/>
      <c r="F23" s="126"/>
      <c r="G23" s="126"/>
      <c r="H23" s="126"/>
      <c r="I23" s="126"/>
      <c r="J23" s="126"/>
      <c r="K23" s="126"/>
      <c r="L23" s="126"/>
      <c r="M23" s="126"/>
      <c r="N23" s="126"/>
      <c r="O23" s="126"/>
      <c r="P23" s="126"/>
      <c r="Q23" s="126"/>
      <c r="R23" s="126"/>
    </row>
    <row r="24" spans="2:18">
      <c r="B24" s="126"/>
      <c r="C24" s="126"/>
      <c r="D24" s="131" t="s">
        <v>80</v>
      </c>
      <c r="E24" s="126"/>
      <c r="F24" s="126"/>
      <c r="G24" s="126"/>
      <c r="H24" s="126"/>
      <c r="I24" s="126"/>
      <c r="J24" s="126"/>
      <c r="K24" s="126"/>
      <c r="L24" s="126"/>
      <c r="M24" s="126"/>
      <c r="N24" s="126"/>
      <c r="O24" s="126"/>
      <c r="P24" s="126"/>
      <c r="Q24" s="126"/>
      <c r="R24" s="126"/>
    </row>
    <row r="25" spans="2:18">
      <c r="B25" s="126"/>
      <c r="C25" s="126"/>
      <c r="D25" s="127"/>
      <c r="E25" s="126"/>
      <c r="F25" s="126"/>
      <c r="G25" s="126"/>
      <c r="H25" s="126"/>
      <c r="I25" s="126"/>
      <c r="J25" s="126"/>
      <c r="K25" s="126"/>
      <c r="L25" s="126"/>
      <c r="M25" s="126"/>
      <c r="N25" s="126"/>
      <c r="O25" s="126"/>
      <c r="P25" s="126"/>
      <c r="Q25" s="126"/>
      <c r="R25" s="126"/>
    </row>
    <row r="26" spans="2:18">
      <c r="B26" s="126"/>
      <c r="C26" s="126"/>
      <c r="D26" s="127"/>
      <c r="E26" s="586" t="s">
        <v>255</v>
      </c>
      <c r="F26" s="586"/>
      <c r="G26" s="586"/>
      <c r="H26" s="586"/>
      <c r="I26" s="586"/>
      <c r="J26" s="586"/>
      <c r="K26" s="586"/>
      <c r="L26" s="586"/>
      <c r="M26" s="586"/>
      <c r="N26" s="586"/>
      <c r="O26" s="586"/>
      <c r="P26" s="586"/>
      <c r="Q26" s="586"/>
      <c r="R26" s="126"/>
    </row>
    <row r="27" spans="2:18">
      <c r="B27" s="126"/>
      <c r="C27" s="126"/>
      <c r="D27" s="127"/>
      <c r="E27" s="586" t="s">
        <v>256</v>
      </c>
      <c r="F27" s="586"/>
      <c r="G27" s="586"/>
      <c r="H27" s="586"/>
      <c r="I27" s="586"/>
      <c r="J27" s="586"/>
      <c r="K27" s="586"/>
      <c r="L27" s="586"/>
      <c r="M27" s="586"/>
      <c r="N27" s="586"/>
      <c r="O27" s="586"/>
      <c r="P27" s="586"/>
      <c r="Q27" s="586"/>
      <c r="R27" s="126"/>
    </row>
    <row r="28" spans="2:18" ht="24.75" customHeight="1">
      <c r="B28" s="126"/>
      <c r="C28" s="126"/>
      <c r="D28" s="127"/>
      <c r="E28" s="586" t="s">
        <v>191</v>
      </c>
      <c r="F28" s="586"/>
      <c r="G28" s="586"/>
      <c r="H28" s="586"/>
      <c r="I28" s="586"/>
      <c r="J28" s="586"/>
      <c r="K28" s="586"/>
      <c r="L28" s="586"/>
      <c r="M28" s="586"/>
      <c r="N28" s="586"/>
      <c r="O28" s="586"/>
      <c r="P28" s="586"/>
      <c r="Q28" s="586"/>
      <c r="R28" s="126"/>
    </row>
    <row r="29" spans="2:18" ht="26.25" customHeight="1">
      <c r="B29" s="126"/>
      <c r="C29" s="126"/>
      <c r="D29" s="134"/>
      <c r="E29" s="133" t="s">
        <v>68</v>
      </c>
      <c r="F29" s="586" t="s">
        <v>190</v>
      </c>
      <c r="G29" s="586"/>
      <c r="H29" s="586"/>
      <c r="I29" s="586"/>
      <c r="J29" s="586"/>
      <c r="K29" s="586"/>
      <c r="L29" s="586"/>
      <c r="M29" s="586"/>
      <c r="N29" s="586"/>
      <c r="O29" s="586"/>
      <c r="P29" s="586"/>
      <c r="Q29" s="586"/>
      <c r="R29" s="137"/>
    </row>
    <row r="30" spans="2:18" ht="16.5" customHeight="1">
      <c r="B30" s="126"/>
      <c r="C30" s="126"/>
      <c r="D30" s="134"/>
      <c r="E30" s="133" t="s">
        <v>68</v>
      </c>
      <c r="F30" s="586" t="s">
        <v>192</v>
      </c>
      <c r="G30" s="586"/>
      <c r="H30" s="586"/>
      <c r="I30" s="586"/>
      <c r="J30" s="586"/>
      <c r="K30" s="586"/>
      <c r="L30" s="586"/>
      <c r="M30" s="586"/>
      <c r="N30" s="586"/>
      <c r="O30" s="586"/>
      <c r="P30" s="586"/>
      <c r="Q30" s="586"/>
      <c r="R30" s="137"/>
    </row>
    <row r="31" spans="2:18" ht="16.5" customHeight="1">
      <c r="B31" s="126"/>
      <c r="C31" s="126"/>
      <c r="D31" s="134"/>
      <c r="E31" s="133" t="s">
        <v>68</v>
      </c>
      <c r="F31" s="586" t="s">
        <v>193</v>
      </c>
      <c r="G31" s="586"/>
      <c r="H31" s="586"/>
      <c r="I31" s="586"/>
      <c r="J31" s="586"/>
      <c r="K31" s="586"/>
      <c r="L31" s="586"/>
      <c r="M31" s="586"/>
      <c r="N31" s="586"/>
      <c r="O31" s="586"/>
      <c r="P31" s="586"/>
      <c r="Q31" s="586"/>
      <c r="R31" s="137"/>
    </row>
    <row r="32" spans="2:18" ht="16.5" customHeight="1">
      <c r="B32" s="126"/>
      <c r="C32" s="126"/>
      <c r="D32" s="134"/>
      <c r="E32" s="133" t="s">
        <v>68</v>
      </c>
      <c r="F32" s="586" t="s">
        <v>195</v>
      </c>
      <c r="G32" s="586"/>
      <c r="H32" s="586"/>
      <c r="I32" s="586"/>
      <c r="J32" s="586"/>
      <c r="K32" s="586"/>
      <c r="L32" s="586"/>
      <c r="M32" s="586"/>
      <c r="N32" s="586"/>
      <c r="O32" s="586"/>
      <c r="P32" s="586"/>
      <c r="Q32" s="586"/>
      <c r="R32" s="137"/>
    </row>
    <row r="33" spans="2:20" ht="16.5" customHeight="1">
      <c r="B33" s="126"/>
      <c r="C33" s="126"/>
      <c r="D33" s="134"/>
      <c r="E33" s="133" t="s">
        <v>68</v>
      </c>
      <c r="F33" s="586" t="s">
        <v>194</v>
      </c>
      <c r="G33" s="586"/>
      <c r="H33" s="586"/>
      <c r="I33" s="586"/>
      <c r="J33" s="586"/>
      <c r="K33" s="586"/>
      <c r="L33" s="586"/>
      <c r="M33" s="586"/>
      <c r="N33" s="586"/>
      <c r="O33" s="586"/>
      <c r="P33" s="586"/>
      <c r="Q33" s="586"/>
      <c r="R33" s="137"/>
    </row>
    <row r="34" spans="2:20">
      <c r="B34" s="126"/>
      <c r="C34" s="126"/>
      <c r="D34" s="127"/>
      <c r="E34" s="126"/>
      <c r="F34" s="126"/>
      <c r="G34" s="126"/>
      <c r="H34" s="126"/>
      <c r="I34" s="126"/>
      <c r="J34" s="126"/>
      <c r="K34" s="126"/>
      <c r="L34" s="126"/>
      <c r="M34" s="126"/>
      <c r="N34" s="126"/>
      <c r="O34" s="126"/>
      <c r="P34" s="126"/>
      <c r="Q34" s="126"/>
      <c r="R34" s="126"/>
    </row>
    <row r="35" spans="2:20">
      <c r="B35" s="126"/>
      <c r="C35" s="126"/>
      <c r="D35" s="127"/>
      <c r="E35" s="126"/>
      <c r="F35" s="126"/>
      <c r="G35" s="126"/>
      <c r="H35" s="126"/>
      <c r="I35" s="126"/>
      <c r="J35" s="126"/>
      <c r="K35" s="126"/>
      <c r="L35" s="126"/>
      <c r="M35" s="126"/>
      <c r="N35" s="126"/>
      <c r="O35" s="126"/>
      <c r="P35" s="126"/>
      <c r="Q35" s="126"/>
      <c r="R35" s="126"/>
    </row>
    <row r="36" spans="2:20">
      <c r="B36" s="126"/>
      <c r="C36" s="126"/>
      <c r="D36" s="131" t="s">
        <v>79</v>
      </c>
      <c r="E36" s="126"/>
      <c r="F36" s="126"/>
      <c r="G36" s="126"/>
      <c r="H36" s="126"/>
      <c r="I36" s="126"/>
      <c r="J36" s="126"/>
      <c r="K36" s="126"/>
      <c r="L36" s="126"/>
      <c r="M36" s="126"/>
      <c r="N36" s="126"/>
      <c r="O36" s="126"/>
      <c r="P36" s="126"/>
      <c r="Q36" s="126"/>
      <c r="R36" s="126"/>
    </row>
    <row r="37" spans="2:20">
      <c r="B37" s="126"/>
      <c r="C37" s="126"/>
      <c r="D37" s="127"/>
      <c r="E37" s="126"/>
      <c r="F37" s="126"/>
      <c r="G37" s="126"/>
      <c r="H37" s="126"/>
      <c r="I37" s="126"/>
      <c r="J37" s="126"/>
      <c r="K37" s="126"/>
      <c r="L37" s="126"/>
      <c r="M37" s="126"/>
      <c r="N37" s="126"/>
      <c r="O37" s="126"/>
      <c r="P37" s="126"/>
      <c r="Q37" s="126"/>
      <c r="R37" s="126"/>
    </row>
    <row r="38" spans="2:20" ht="24" customHeight="1">
      <c r="B38" s="126"/>
      <c r="C38" s="126"/>
      <c r="D38" s="127"/>
      <c r="E38" s="589" t="s">
        <v>101</v>
      </c>
      <c r="F38" s="589"/>
      <c r="G38" s="589"/>
      <c r="H38" s="589"/>
      <c r="I38" s="589"/>
      <c r="J38" s="589"/>
      <c r="K38" s="589"/>
      <c r="L38" s="589"/>
      <c r="M38" s="589"/>
      <c r="N38" s="589"/>
      <c r="O38" s="589"/>
      <c r="P38" s="589"/>
      <c r="Q38" s="589"/>
      <c r="R38" s="126"/>
      <c r="T38" s="156"/>
    </row>
    <row r="39" spans="2:20" ht="59.25" customHeight="1">
      <c r="B39" s="126"/>
      <c r="C39" s="126"/>
      <c r="D39" s="127"/>
      <c r="E39" s="133" t="s">
        <v>68</v>
      </c>
      <c r="F39" s="586" t="s">
        <v>98</v>
      </c>
      <c r="G39" s="586"/>
      <c r="H39" s="586"/>
      <c r="I39" s="586"/>
      <c r="J39" s="586"/>
      <c r="K39" s="586"/>
      <c r="L39" s="586"/>
      <c r="M39" s="586"/>
      <c r="N39" s="586"/>
      <c r="O39" s="586"/>
      <c r="P39" s="586"/>
      <c r="Q39" s="586"/>
      <c r="R39" s="126"/>
    </row>
    <row r="40" spans="2:20" ht="52.5" customHeight="1">
      <c r="B40" s="126"/>
      <c r="C40" s="126"/>
      <c r="D40" s="127"/>
      <c r="E40" s="133" t="s">
        <v>68</v>
      </c>
      <c r="F40" s="586" t="s">
        <v>196</v>
      </c>
      <c r="G40" s="586"/>
      <c r="H40" s="586"/>
      <c r="I40" s="586"/>
      <c r="J40" s="586"/>
      <c r="K40" s="586"/>
      <c r="L40" s="586"/>
      <c r="M40" s="586"/>
      <c r="N40" s="586"/>
      <c r="O40" s="586"/>
      <c r="P40" s="586"/>
      <c r="Q40" s="586"/>
      <c r="R40" s="126"/>
    </row>
    <row r="41" spans="2:20">
      <c r="B41" s="126"/>
      <c r="C41" s="126"/>
      <c r="D41" s="127"/>
      <c r="E41" s="133" t="s">
        <v>68</v>
      </c>
      <c r="F41" s="586" t="s">
        <v>93</v>
      </c>
      <c r="G41" s="586"/>
      <c r="H41" s="586"/>
      <c r="I41" s="586"/>
      <c r="J41" s="586"/>
      <c r="K41" s="586"/>
      <c r="L41" s="586"/>
      <c r="M41" s="586"/>
      <c r="N41" s="586"/>
      <c r="O41" s="586"/>
      <c r="P41" s="586"/>
      <c r="Q41" s="586"/>
      <c r="R41" s="126"/>
    </row>
    <row r="42" spans="2:20">
      <c r="B42" s="126"/>
      <c r="C42" s="126"/>
      <c r="D42" s="127"/>
      <c r="E42" s="133"/>
      <c r="F42" s="590" t="s">
        <v>100</v>
      </c>
      <c r="G42" s="586"/>
      <c r="H42" s="586"/>
      <c r="I42" s="586"/>
      <c r="J42" s="586"/>
      <c r="K42" s="586"/>
      <c r="L42" s="586"/>
      <c r="M42" s="586"/>
      <c r="N42" s="586"/>
      <c r="O42" s="586"/>
      <c r="P42" s="586"/>
      <c r="Q42" s="586"/>
      <c r="R42" s="126"/>
    </row>
    <row r="43" spans="2:20" ht="21" customHeight="1">
      <c r="B43" s="126"/>
      <c r="C43" s="126"/>
      <c r="D43" s="127"/>
      <c r="E43" s="133"/>
      <c r="F43" s="590" t="s">
        <v>99</v>
      </c>
      <c r="G43" s="586"/>
      <c r="H43" s="586"/>
      <c r="I43" s="586"/>
      <c r="J43" s="586"/>
      <c r="K43" s="586"/>
      <c r="L43" s="586"/>
      <c r="M43" s="586"/>
      <c r="N43" s="586"/>
      <c r="O43" s="586"/>
      <c r="P43" s="586"/>
      <c r="Q43" s="586"/>
      <c r="R43" s="126"/>
    </row>
    <row r="44" spans="2:20">
      <c r="B44" s="126"/>
      <c r="C44" s="126"/>
      <c r="D44" s="127"/>
      <c r="E44" s="133" t="s">
        <v>68</v>
      </c>
      <c r="F44" s="586" t="s">
        <v>94</v>
      </c>
      <c r="G44" s="586"/>
      <c r="H44" s="586"/>
      <c r="I44" s="586"/>
      <c r="J44" s="586"/>
      <c r="K44" s="586"/>
      <c r="L44" s="586"/>
      <c r="M44" s="586"/>
      <c r="N44" s="586"/>
      <c r="O44" s="586"/>
      <c r="P44" s="586"/>
      <c r="Q44" s="586"/>
      <c r="R44" s="126"/>
    </row>
    <row r="45" spans="2:20">
      <c r="B45" s="126"/>
      <c r="C45" s="126"/>
      <c r="D45" s="127"/>
      <c r="E45" s="133"/>
      <c r="F45" s="586" t="s">
        <v>95</v>
      </c>
      <c r="G45" s="586"/>
      <c r="H45" s="586"/>
      <c r="I45" s="586"/>
      <c r="J45" s="586"/>
      <c r="K45" s="586"/>
      <c r="L45" s="586"/>
      <c r="M45" s="586"/>
      <c r="N45" s="586"/>
      <c r="O45" s="586"/>
      <c r="P45" s="586"/>
      <c r="Q45" s="586"/>
      <c r="R45" s="126"/>
    </row>
    <row r="46" spans="2:20" ht="21" customHeight="1">
      <c r="B46" s="126"/>
      <c r="C46" s="126"/>
      <c r="D46" s="127"/>
      <c r="E46" s="133"/>
      <c r="F46" s="586" t="s">
        <v>96</v>
      </c>
      <c r="G46" s="586"/>
      <c r="H46" s="586"/>
      <c r="I46" s="586"/>
      <c r="J46" s="586"/>
      <c r="K46" s="586"/>
      <c r="L46" s="586"/>
      <c r="M46" s="586"/>
      <c r="N46" s="586"/>
      <c r="O46" s="586"/>
      <c r="P46" s="586"/>
      <c r="Q46" s="586"/>
      <c r="R46" s="126"/>
    </row>
    <row r="47" spans="2:20" ht="48" customHeight="1">
      <c r="B47" s="126"/>
      <c r="C47" s="126"/>
      <c r="D47" s="127"/>
      <c r="E47" s="133" t="s">
        <v>68</v>
      </c>
      <c r="F47" s="586" t="s">
        <v>102</v>
      </c>
      <c r="G47" s="586"/>
      <c r="H47" s="586"/>
      <c r="I47" s="586"/>
      <c r="J47" s="586"/>
      <c r="K47" s="586"/>
      <c r="L47" s="586"/>
      <c r="M47" s="586"/>
      <c r="N47" s="586"/>
      <c r="O47" s="586"/>
      <c r="P47" s="586"/>
      <c r="Q47" s="586"/>
      <c r="R47" s="126"/>
    </row>
    <row r="48" spans="2:20" ht="40.5" customHeight="1">
      <c r="B48" s="126"/>
      <c r="C48" s="126"/>
      <c r="D48" s="127"/>
      <c r="E48" s="133" t="s">
        <v>68</v>
      </c>
      <c r="F48" s="586" t="s">
        <v>97</v>
      </c>
      <c r="G48" s="586"/>
      <c r="H48" s="586"/>
      <c r="I48" s="586"/>
      <c r="J48" s="586"/>
      <c r="K48" s="586"/>
      <c r="L48" s="586"/>
      <c r="M48" s="586"/>
      <c r="N48" s="586"/>
      <c r="O48" s="586"/>
      <c r="P48" s="586"/>
      <c r="Q48" s="586"/>
      <c r="R48" s="126"/>
    </row>
    <row r="49" spans="2:18">
      <c r="B49" s="126"/>
      <c r="C49" s="126"/>
      <c r="D49" s="127"/>
      <c r="E49" s="133"/>
      <c r="F49" s="157"/>
      <c r="G49" s="157"/>
      <c r="H49" s="157"/>
      <c r="I49" s="157"/>
      <c r="J49" s="157"/>
      <c r="K49" s="157"/>
      <c r="L49" s="157"/>
      <c r="M49" s="157"/>
      <c r="N49" s="157"/>
      <c r="O49" s="157"/>
      <c r="P49" s="157"/>
      <c r="Q49" s="157"/>
      <c r="R49" s="126"/>
    </row>
    <row r="50" spans="2:18">
      <c r="B50" s="126"/>
      <c r="C50" s="126"/>
      <c r="D50" s="127"/>
      <c r="E50" s="126"/>
      <c r="F50" s="126"/>
      <c r="G50" s="126"/>
      <c r="H50" s="126"/>
      <c r="I50" s="126"/>
      <c r="J50" s="126"/>
      <c r="K50" s="126"/>
      <c r="L50" s="126"/>
      <c r="M50" s="126"/>
      <c r="N50" s="126"/>
      <c r="O50" s="126"/>
      <c r="P50" s="126"/>
      <c r="Q50" s="126"/>
      <c r="R50" s="126"/>
    </row>
    <row r="51" spans="2:18">
      <c r="B51" s="126"/>
      <c r="C51" s="126"/>
      <c r="D51" s="131" t="s">
        <v>86</v>
      </c>
      <c r="E51" s="126"/>
      <c r="F51" s="126"/>
      <c r="G51" s="126"/>
      <c r="H51" s="126"/>
      <c r="I51" s="126"/>
      <c r="J51" s="126"/>
      <c r="K51" s="126"/>
      <c r="L51" s="126"/>
      <c r="M51" s="126"/>
      <c r="N51" s="126"/>
      <c r="O51" s="126"/>
      <c r="P51" s="126"/>
      <c r="Q51" s="126"/>
      <c r="R51" s="126"/>
    </row>
    <row r="52" spans="2:18">
      <c r="B52" s="126"/>
      <c r="C52" s="126"/>
      <c r="D52" s="127"/>
      <c r="E52" s="126"/>
      <c r="F52" s="126"/>
      <c r="G52" s="126"/>
      <c r="H52" s="126"/>
      <c r="I52" s="126"/>
      <c r="J52" s="126"/>
      <c r="K52" s="126"/>
      <c r="L52" s="126"/>
      <c r="M52" s="126"/>
      <c r="N52" s="126"/>
      <c r="O52" s="126"/>
      <c r="P52" s="126"/>
      <c r="Q52" s="126"/>
      <c r="R52" s="126"/>
    </row>
    <row r="53" spans="2:18" ht="24" customHeight="1">
      <c r="B53" s="126"/>
      <c r="C53" s="126"/>
      <c r="D53" s="127"/>
      <c r="E53" s="586" t="s">
        <v>197</v>
      </c>
      <c r="F53" s="586"/>
      <c r="G53" s="586"/>
      <c r="H53" s="586"/>
      <c r="I53" s="586"/>
      <c r="J53" s="586"/>
      <c r="K53" s="586"/>
      <c r="L53" s="586"/>
      <c r="M53" s="586"/>
      <c r="N53" s="586"/>
      <c r="O53" s="586"/>
      <c r="P53" s="586"/>
      <c r="Q53" s="586"/>
      <c r="R53" s="126"/>
    </row>
    <row r="54" spans="2:18">
      <c r="B54" s="126"/>
      <c r="C54" s="126"/>
      <c r="D54" s="127"/>
      <c r="E54" s="126"/>
      <c r="F54" s="126"/>
      <c r="G54" s="126"/>
      <c r="H54" s="126"/>
      <c r="I54" s="126"/>
      <c r="J54" s="126"/>
      <c r="K54" s="126"/>
      <c r="L54" s="126"/>
      <c r="M54" s="126"/>
      <c r="N54" s="126"/>
      <c r="O54" s="126"/>
      <c r="P54" s="126"/>
      <c r="Q54" s="126"/>
      <c r="R54" s="126"/>
    </row>
    <row r="55" spans="2:18">
      <c r="B55" s="126"/>
      <c r="C55" s="126"/>
      <c r="D55" s="127"/>
      <c r="E55" s="126"/>
      <c r="F55" s="126"/>
      <c r="G55" s="126"/>
      <c r="H55" s="126"/>
      <c r="I55" s="126"/>
      <c r="J55" s="126"/>
      <c r="K55" s="126"/>
      <c r="L55" s="126"/>
      <c r="M55" s="126"/>
      <c r="N55" s="126"/>
      <c r="O55" s="126"/>
      <c r="P55" s="126"/>
      <c r="Q55" s="126"/>
      <c r="R55" s="126"/>
    </row>
    <row r="56" spans="2:18">
      <c r="B56" s="126"/>
      <c r="C56" s="126"/>
      <c r="D56" s="131" t="s">
        <v>198</v>
      </c>
      <c r="E56" s="126"/>
      <c r="F56" s="126"/>
      <c r="G56" s="126"/>
      <c r="H56" s="126"/>
      <c r="I56" s="126"/>
      <c r="J56" s="126"/>
      <c r="K56" s="126"/>
      <c r="L56" s="126"/>
      <c r="M56" s="126"/>
      <c r="N56" s="126"/>
      <c r="O56" s="126"/>
      <c r="P56" s="126"/>
      <c r="Q56" s="126"/>
      <c r="R56" s="126"/>
    </row>
    <row r="57" spans="2:18">
      <c r="B57" s="126"/>
      <c r="C57" s="126"/>
      <c r="D57" s="127"/>
      <c r="E57" s="126"/>
      <c r="F57" s="126"/>
      <c r="G57" s="126"/>
      <c r="H57" s="126"/>
      <c r="I57" s="126"/>
      <c r="J57" s="126"/>
      <c r="K57" s="126"/>
      <c r="L57" s="126"/>
      <c r="M57" s="126"/>
      <c r="N57" s="126"/>
      <c r="O57" s="126"/>
      <c r="P57" s="126"/>
      <c r="Q57" s="126"/>
      <c r="R57" s="126"/>
    </row>
    <row r="58" spans="2:18" ht="53.25" customHeight="1">
      <c r="B58" s="126"/>
      <c r="C58" s="126"/>
      <c r="D58" s="127"/>
      <c r="E58" s="586" t="s">
        <v>228</v>
      </c>
      <c r="F58" s="586"/>
      <c r="G58" s="586"/>
      <c r="H58" s="586"/>
      <c r="I58" s="586"/>
      <c r="J58" s="586"/>
      <c r="K58" s="586"/>
      <c r="L58" s="586"/>
      <c r="M58" s="586"/>
      <c r="N58" s="586"/>
      <c r="O58" s="586"/>
      <c r="P58" s="586"/>
      <c r="Q58" s="586"/>
      <c r="R58" s="126"/>
    </row>
    <row r="59" spans="2:18">
      <c r="B59" s="126"/>
      <c r="C59" s="126"/>
      <c r="D59" s="127"/>
      <c r="E59" s="126"/>
      <c r="F59" s="126"/>
      <c r="G59" s="126"/>
      <c r="H59" s="126"/>
      <c r="I59" s="126"/>
      <c r="J59" s="126"/>
      <c r="K59" s="126"/>
      <c r="L59" s="126"/>
      <c r="M59" s="126"/>
      <c r="N59" s="126"/>
      <c r="O59" s="126"/>
      <c r="P59" s="126"/>
      <c r="Q59" s="126"/>
      <c r="R59" s="126"/>
    </row>
    <row r="60" spans="2:18">
      <c r="B60" s="126"/>
      <c r="C60" s="126"/>
      <c r="D60" s="127"/>
      <c r="E60" s="126"/>
      <c r="F60" s="126"/>
      <c r="G60" s="126"/>
      <c r="H60" s="126"/>
      <c r="I60" s="126"/>
      <c r="J60" s="126"/>
      <c r="K60" s="126"/>
      <c r="L60" s="126"/>
      <c r="M60" s="126"/>
      <c r="N60" s="126"/>
      <c r="O60" s="126"/>
      <c r="P60" s="126"/>
      <c r="Q60" s="126"/>
      <c r="R60" s="126"/>
    </row>
    <row r="61" spans="2:18">
      <c r="B61" s="126"/>
      <c r="C61" s="126"/>
      <c r="D61" s="131" t="s">
        <v>87</v>
      </c>
      <c r="E61" s="126"/>
      <c r="F61" s="126"/>
      <c r="G61" s="126"/>
      <c r="H61" s="126"/>
      <c r="I61" s="126"/>
      <c r="J61" s="126"/>
      <c r="K61" s="126"/>
      <c r="L61" s="126"/>
      <c r="M61" s="126"/>
      <c r="N61" s="126"/>
      <c r="O61" s="126"/>
      <c r="P61" s="126"/>
      <c r="Q61" s="126"/>
      <c r="R61" s="126"/>
    </row>
    <row r="62" spans="2:18">
      <c r="B62" s="126"/>
      <c r="C62" s="126"/>
      <c r="D62" s="127"/>
      <c r="E62" s="126"/>
      <c r="F62" s="126"/>
      <c r="G62" s="126"/>
      <c r="H62" s="126"/>
      <c r="I62" s="126"/>
      <c r="J62" s="126"/>
      <c r="K62" s="126"/>
      <c r="L62" s="126"/>
      <c r="M62" s="126"/>
      <c r="N62" s="126"/>
      <c r="O62" s="126"/>
      <c r="P62" s="126"/>
      <c r="Q62" s="126"/>
      <c r="R62" s="126"/>
    </row>
    <row r="63" spans="2:18" ht="39" customHeight="1">
      <c r="B63" s="126"/>
      <c r="C63" s="126"/>
      <c r="D63" s="127"/>
      <c r="E63" s="586" t="s">
        <v>199</v>
      </c>
      <c r="F63" s="586"/>
      <c r="G63" s="586"/>
      <c r="H63" s="586"/>
      <c r="I63" s="586"/>
      <c r="J63" s="586"/>
      <c r="K63" s="586"/>
      <c r="L63" s="586"/>
      <c r="M63" s="586"/>
      <c r="N63" s="586"/>
      <c r="O63" s="586"/>
      <c r="P63" s="586"/>
      <c r="Q63" s="586"/>
      <c r="R63" s="126"/>
    </row>
    <row r="64" spans="2:18">
      <c r="B64" s="126"/>
      <c r="C64" s="126"/>
      <c r="D64" s="127"/>
      <c r="E64" s="126"/>
      <c r="F64" s="126"/>
      <c r="G64" s="126"/>
      <c r="H64" s="126"/>
      <c r="I64" s="126"/>
      <c r="J64" s="126"/>
      <c r="K64" s="126"/>
      <c r="L64" s="126"/>
      <c r="M64" s="126"/>
      <c r="N64" s="126"/>
      <c r="O64" s="126"/>
      <c r="P64" s="126"/>
      <c r="Q64" s="126"/>
      <c r="R64" s="126"/>
    </row>
    <row r="65" spans="2:20">
      <c r="B65" s="126"/>
      <c r="C65" s="126"/>
      <c r="D65" s="127"/>
      <c r="E65" s="126"/>
      <c r="F65" s="126"/>
      <c r="G65" s="126"/>
      <c r="H65" s="126"/>
      <c r="I65" s="126"/>
      <c r="J65" s="126"/>
      <c r="K65" s="126"/>
      <c r="L65" s="126"/>
      <c r="M65" s="126"/>
      <c r="N65" s="126"/>
      <c r="O65" s="126"/>
      <c r="P65" s="126"/>
      <c r="Q65" s="126"/>
      <c r="R65" s="126"/>
    </row>
    <row r="66" spans="2:20">
      <c r="B66" s="126"/>
      <c r="C66" s="126"/>
      <c r="D66" s="127"/>
      <c r="E66" s="126"/>
      <c r="F66" s="126"/>
      <c r="G66" s="126"/>
      <c r="H66" s="126"/>
      <c r="I66" s="126"/>
      <c r="J66" s="126"/>
      <c r="K66" s="126"/>
      <c r="L66" s="126"/>
      <c r="M66" s="126"/>
      <c r="N66" s="126"/>
      <c r="O66" s="126"/>
      <c r="P66" s="126"/>
      <c r="Q66" s="126"/>
      <c r="R66" s="126"/>
    </row>
    <row r="67" spans="2:20" ht="10.8" thickBot="1">
      <c r="B67" s="126"/>
      <c r="C67" s="126"/>
      <c r="D67" s="127"/>
      <c r="E67" s="126"/>
      <c r="F67" s="126"/>
      <c r="G67" s="126"/>
      <c r="H67" s="126"/>
      <c r="I67" s="126"/>
      <c r="J67" s="126"/>
      <c r="K67" s="126"/>
      <c r="L67" s="126"/>
      <c r="M67" s="126"/>
      <c r="N67" s="126"/>
      <c r="O67" s="126"/>
      <c r="P67" s="126"/>
      <c r="Q67" s="126"/>
      <c r="R67" s="126"/>
    </row>
    <row r="68" spans="2:20" ht="10.8" thickTop="1">
      <c r="B68" s="126"/>
      <c r="C68" s="138"/>
      <c r="D68" s="139"/>
      <c r="E68" s="140"/>
      <c r="F68" s="140"/>
      <c r="G68" s="140"/>
      <c r="H68" s="140"/>
      <c r="I68" s="140"/>
      <c r="J68" s="140"/>
      <c r="K68" s="140"/>
      <c r="L68" s="140"/>
      <c r="M68" s="140"/>
      <c r="N68" s="140"/>
      <c r="O68" s="140"/>
      <c r="P68" s="140"/>
      <c r="Q68" s="141"/>
      <c r="R68" s="126"/>
      <c r="T68" s="156"/>
    </row>
    <row r="69" spans="2:20" ht="13.5" customHeight="1">
      <c r="B69" s="126"/>
      <c r="C69" s="142"/>
      <c r="D69" s="143"/>
      <c r="E69" s="144"/>
      <c r="F69" s="144"/>
      <c r="G69" s="144"/>
      <c r="H69" s="592" t="s">
        <v>184</v>
      </c>
      <c r="I69" s="592"/>
      <c r="J69" s="592"/>
      <c r="K69" s="592"/>
      <c r="L69" s="592"/>
      <c r="M69" s="592"/>
      <c r="N69" s="592"/>
      <c r="O69" s="144"/>
      <c r="P69" s="144"/>
      <c r="Q69" s="145"/>
      <c r="R69" s="126"/>
    </row>
    <row r="70" spans="2:20">
      <c r="B70" s="126"/>
      <c r="C70" s="142"/>
      <c r="D70" s="143"/>
      <c r="E70" s="144"/>
      <c r="F70" s="144"/>
      <c r="G70" s="144"/>
      <c r="H70" s="592"/>
      <c r="I70" s="592"/>
      <c r="J70" s="592"/>
      <c r="K70" s="592"/>
      <c r="L70" s="592"/>
      <c r="M70" s="592"/>
      <c r="N70" s="592"/>
      <c r="O70" s="144"/>
      <c r="P70" s="144"/>
      <c r="Q70" s="145"/>
      <c r="R70" s="126"/>
    </row>
    <row r="71" spans="2:20">
      <c r="B71" s="126"/>
      <c r="C71" s="142"/>
      <c r="D71" s="143"/>
      <c r="E71" s="144"/>
      <c r="F71" s="144"/>
      <c r="G71" s="144"/>
      <c r="H71" s="592"/>
      <c r="I71" s="592"/>
      <c r="J71" s="592"/>
      <c r="K71" s="592"/>
      <c r="L71" s="592"/>
      <c r="M71" s="592"/>
      <c r="N71" s="592"/>
      <c r="O71" s="144"/>
      <c r="P71" s="144"/>
      <c r="Q71" s="145"/>
      <c r="R71" s="126"/>
    </row>
    <row r="72" spans="2:20">
      <c r="B72" s="126"/>
      <c r="C72" s="142"/>
      <c r="D72" s="143"/>
      <c r="E72" s="144"/>
      <c r="F72" s="144"/>
      <c r="G72" s="144"/>
      <c r="H72" s="592"/>
      <c r="I72" s="592"/>
      <c r="J72" s="592"/>
      <c r="K72" s="592"/>
      <c r="L72" s="592"/>
      <c r="M72" s="592"/>
      <c r="N72" s="592"/>
      <c r="O72" s="144"/>
      <c r="P72" s="144"/>
      <c r="Q72" s="145"/>
      <c r="R72" s="126"/>
    </row>
    <row r="73" spans="2:20" ht="10.5" customHeight="1">
      <c r="B73" s="126"/>
      <c r="C73" s="142"/>
      <c r="D73" s="143"/>
      <c r="E73" s="144"/>
      <c r="F73" s="144"/>
      <c r="G73" s="144"/>
      <c r="H73" s="144"/>
      <c r="I73" s="144"/>
      <c r="J73" s="144"/>
      <c r="K73" s="144"/>
      <c r="L73" s="144"/>
      <c r="N73" s="591" t="s">
        <v>185</v>
      </c>
      <c r="O73" s="591"/>
      <c r="P73" s="591"/>
      <c r="Q73" s="591"/>
      <c r="R73" s="126"/>
    </row>
    <row r="74" spans="2:20" ht="13.2">
      <c r="B74" s="126"/>
      <c r="C74" s="142"/>
      <c r="D74" s="161" t="s">
        <v>200</v>
      </c>
      <c r="E74" s="146"/>
      <c r="F74" s="146"/>
      <c r="G74" s="146"/>
      <c r="H74" s="144" t="s">
        <v>205</v>
      </c>
      <c r="I74" s="146"/>
      <c r="J74" s="144"/>
      <c r="K74" s="144"/>
      <c r="L74" s="144"/>
      <c r="M74" s="147"/>
      <c r="N74" s="591"/>
      <c r="O74" s="591"/>
      <c r="P74" s="591"/>
      <c r="Q74" s="591"/>
      <c r="R74" s="126"/>
    </row>
    <row r="75" spans="2:20" ht="13.2">
      <c r="B75" s="126"/>
      <c r="C75" s="142"/>
      <c r="D75" s="161" t="s">
        <v>201</v>
      </c>
      <c r="E75" s="146"/>
      <c r="F75" s="146"/>
      <c r="G75" s="146"/>
      <c r="H75" s="144" t="s">
        <v>202</v>
      </c>
      <c r="I75" s="146"/>
      <c r="J75" s="144"/>
      <c r="K75" s="144"/>
      <c r="L75" s="144"/>
      <c r="M75" s="147"/>
      <c r="N75" s="591"/>
      <c r="O75" s="591"/>
      <c r="P75" s="591"/>
      <c r="Q75" s="591"/>
      <c r="R75" s="126"/>
    </row>
    <row r="76" spans="2:20" ht="10.5" customHeight="1">
      <c r="B76" s="126"/>
      <c r="C76" s="142"/>
      <c r="D76" s="161" t="s">
        <v>203</v>
      </c>
      <c r="E76" s="146"/>
      <c r="F76" s="146"/>
      <c r="G76" s="146"/>
      <c r="H76" s="144" t="s">
        <v>204</v>
      </c>
      <c r="I76" s="146"/>
      <c r="J76" s="144"/>
      <c r="K76" s="144"/>
      <c r="L76" s="144"/>
      <c r="M76" s="147"/>
      <c r="N76" s="147"/>
      <c r="O76" s="147"/>
      <c r="P76" s="147"/>
      <c r="Q76" s="148"/>
      <c r="R76" s="126"/>
    </row>
    <row r="77" spans="2:20">
      <c r="B77" s="126"/>
      <c r="C77" s="142"/>
      <c r="D77" s="144"/>
      <c r="E77" s="144"/>
      <c r="F77" s="144"/>
      <c r="G77" s="144"/>
      <c r="H77" s="144"/>
      <c r="I77" s="144"/>
      <c r="J77" s="144"/>
      <c r="K77" s="144"/>
      <c r="L77" s="144"/>
      <c r="M77" s="144"/>
      <c r="N77" s="144"/>
      <c r="O77" s="144"/>
      <c r="P77" s="144"/>
      <c r="Q77" s="145"/>
      <c r="R77" s="126"/>
    </row>
    <row r="78" spans="2:20">
      <c r="B78" s="126"/>
      <c r="C78" s="142"/>
      <c r="D78" s="149"/>
      <c r="E78" s="150"/>
      <c r="F78" s="150"/>
      <c r="G78" s="150"/>
      <c r="H78" s="150"/>
      <c r="I78" s="150"/>
      <c r="J78" s="150"/>
      <c r="K78" s="150"/>
      <c r="L78" s="150"/>
      <c r="M78" s="150"/>
      <c r="N78" s="150"/>
      <c r="O78" s="150"/>
      <c r="P78" s="150"/>
      <c r="Q78" s="151"/>
      <c r="R78" s="126"/>
    </row>
    <row r="79" spans="2:20">
      <c r="B79" s="126"/>
      <c r="C79" s="142"/>
      <c r="D79" s="149"/>
      <c r="E79" s="150"/>
      <c r="F79" s="150"/>
      <c r="G79" s="150"/>
      <c r="H79" s="150"/>
      <c r="I79" s="150"/>
      <c r="J79" s="150"/>
      <c r="K79" s="150"/>
      <c r="L79" s="150"/>
      <c r="M79" s="150"/>
      <c r="N79" s="150"/>
      <c r="O79" s="150"/>
      <c r="P79" s="150"/>
      <c r="Q79" s="151"/>
      <c r="R79" s="126"/>
    </row>
    <row r="80" spans="2:20">
      <c r="B80" s="126"/>
      <c r="C80" s="142"/>
      <c r="D80" s="149"/>
      <c r="E80" s="150"/>
      <c r="F80" s="150"/>
      <c r="G80" s="150"/>
      <c r="H80" s="150"/>
      <c r="I80" s="150"/>
      <c r="J80" s="150"/>
      <c r="K80" s="150"/>
      <c r="L80" s="150"/>
      <c r="M80" s="150"/>
      <c r="N80" s="150"/>
      <c r="O80" s="150"/>
      <c r="P80" s="150"/>
      <c r="Q80" s="151"/>
      <c r="R80" s="126"/>
    </row>
    <row r="81" spans="2:18" ht="10.8" thickBot="1">
      <c r="B81" s="126"/>
      <c r="C81" s="152"/>
      <c r="D81" s="153"/>
      <c r="E81" s="154"/>
      <c r="F81" s="154"/>
      <c r="G81" s="154"/>
      <c r="H81" s="154"/>
      <c r="I81" s="154"/>
      <c r="J81" s="154"/>
      <c r="K81" s="154"/>
      <c r="L81" s="154"/>
      <c r="M81" s="154"/>
      <c r="N81" s="154"/>
      <c r="O81" s="154"/>
      <c r="P81" s="154"/>
      <c r="Q81" s="155"/>
      <c r="R81" s="126"/>
    </row>
    <row r="82" spans="2:18" ht="10.8" thickTop="1">
      <c r="B82" s="126"/>
      <c r="C82" s="126"/>
      <c r="D82" s="127"/>
      <c r="E82" s="126"/>
      <c r="F82" s="126"/>
      <c r="G82" s="126"/>
      <c r="H82" s="126"/>
      <c r="I82" s="126"/>
      <c r="J82" s="126"/>
      <c r="K82" s="126"/>
      <c r="L82" s="126"/>
      <c r="M82" s="126"/>
      <c r="N82" s="126"/>
      <c r="O82" s="126"/>
      <c r="P82" s="126"/>
      <c r="Q82" s="126"/>
      <c r="R82" s="126"/>
    </row>
  </sheetData>
  <mergeCells count="35">
    <mergeCell ref="N73:Q75"/>
    <mergeCell ref="F45:Q45"/>
    <mergeCell ref="F46:Q46"/>
    <mergeCell ref="F47:Q47"/>
    <mergeCell ref="F48:Q48"/>
    <mergeCell ref="E53:Q53"/>
    <mergeCell ref="E58:Q58"/>
    <mergeCell ref="E63:Q63"/>
    <mergeCell ref="H69:N72"/>
    <mergeCell ref="F44:Q44"/>
    <mergeCell ref="F29:Q29"/>
    <mergeCell ref="F30:Q30"/>
    <mergeCell ref="F31:Q31"/>
    <mergeCell ref="F32:Q32"/>
    <mergeCell ref="F33:Q33"/>
    <mergeCell ref="E38:Q38"/>
    <mergeCell ref="F39:Q39"/>
    <mergeCell ref="F40:Q40"/>
    <mergeCell ref="F41:Q41"/>
    <mergeCell ref="F42:Q42"/>
    <mergeCell ref="F43:Q43"/>
    <mergeCell ref="E28:Q28"/>
    <mergeCell ref="E8:Q8"/>
    <mergeCell ref="F14:Q14"/>
    <mergeCell ref="F15:Q15"/>
    <mergeCell ref="F16:Q16"/>
    <mergeCell ref="F17:Q17"/>
    <mergeCell ref="F18:Q18"/>
    <mergeCell ref="F19:Q19"/>
    <mergeCell ref="F20:Q20"/>
    <mergeCell ref="F21:Q21"/>
    <mergeCell ref="F22:Q22"/>
    <mergeCell ref="E9:Q9"/>
    <mergeCell ref="E26:Q26"/>
    <mergeCell ref="E27:Q27"/>
  </mergeCells>
  <printOptions horizontalCentered="1"/>
  <pageMargins left="0.39370078740157483" right="0.39370078740157483" top="0.39370078740157483" bottom="0.39370078740157483" header="0.19685039370078741" footer="0.19685039370078741"/>
  <pageSetup paperSize="9" scale="91"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U84"/>
  <sheetViews>
    <sheetView showGridLines="0" zoomScale="90" zoomScaleNormal="90" workbookViewId="0">
      <selection activeCell="W49" sqref="W49"/>
    </sheetView>
  </sheetViews>
  <sheetFormatPr defaultColWidth="9.28515625" defaultRowHeight="10.199999999999999"/>
  <cols>
    <col min="1" max="2" width="2.85546875" customWidth="1"/>
    <col min="3" max="3" width="3.42578125" style="16" customWidth="1"/>
    <col min="4" max="4" width="3.42578125" customWidth="1"/>
    <col min="7" max="7" width="11.85546875" bestFit="1" customWidth="1"/>
    <col min="16" max="16" width="18.140625" customWidth="1"/>
    <col min="17" max="17" width="9.5703125" customWidth="1"/>
  </cols>
  <sheetData>
    <row r="1" spans="2:16" ht="9.75" customHeight="1"/>
    <row r="2" spans="2:16" ht="24" customHeight="1">
      <c r="B2" s="15" t="s">
        <v>66</v>
      </c>
      <c r="C2" s="18"/>
      <c r="D2" s="19"/>
      <c r="E2" s="19"/>
      <c r="F2" s="15"/>
      <c r="G2" s="15"/>
      <c r="H2" s="19"/>
      <c r="I2" s="19"/>
      <c r="J2" s="19"/>
      <c r="K2" s="19"/>
      <c r="L2" s="19"/>
      <c r="M2" s="19"/>
      <c r="N2" s="19"/>
      <c r="O2" s="19"/>
      <c r="P2" s="19"/>
    </row>
    <row r="3" spans="2:16">
      <c r="B3" s="173"/>
    </row>
    <row r="4" spans="2:16">
      <c r="B4" s="173"/>
    </row>
    <row r="5" spans="2:16" ht="13.8">
      <c r="B5" s="173"/>
      <c r="C5" s="31" t="s">
        <v>231</v>
      </c>
      <c r="D5" s="19"/>
      <c r="E5" s="19"/>
      <c r="F5" s="19"/>
      <c r="G5" s="19"/>
    </row>
    <row r="6" spans="2:16">
      <c r="B6" s="173"/>
    </row>
    <row r="7" spans="2:16">
      <c r="B7" s="173"/>
      <c r="D7" s="170" t="s">
        <v>186</v>
      </c>
    </row>
    <row r="8" spans="2:16">
      <c r="B8" s="173"/>
    </row>
    <row r="9" spans="2:16" ht="11.4">
      <c r="B9" s="173"/>
      <c r="D9" s="23" t="s">
        <v>70</v>
      </c>
      <c r="E9" s="24"/>
      <c r="F9" s="25"/>
      <c r="G9" s="26" t="s">
        <v>105</v>
      </c>
      <c r="H9" s="26" t="s">
        <v>304</v>
      </c>
      <c r="I9" s="25"/>
      <c r="J9" s="25"/>
      <c r="K9" s="25"/>
    </row>
    <row r="10" spans="2:16" ht="11.4">
      <c r="B10" s="173"/>
      <c r="D10" s="23"/>
      <c r="E10" s="24"/>
      <c r="F10" s="25"/>
      <c r="G10" s="26"/>
      <c r="H10" s="26"/>
      <c r="I10" s="25"/>
      <c r="J10" s="25"/>
      <c r="K10" s="25"/>
    </row>
    <row r="11" spans="2:16" ht="11.4">
      <c r="B11" s="173"/>
      <c r="D11" s="23" t="s">
        <v>215</v>
      </c>
      <c r="E11" s="24"/>
      <c r="F11" s="25"/>
      <c r="G11" s="26" t="s">
        <v>305</v>
      </c>
      <c r="H11" s="26"/>
      <c r="I11" s="25"/>
      <c r="J11" s="25"/>
      <c r="K11" s="25"/>
    </row>
    <row r="12" spans="2:16" ht="11.4">
      <c r="B12" s="173"/>
      <c r="D12" s="23"/>
      <c r="E12" s="24"/>
      <c r="F12" s="25"/>
      <c r="G12" s="25"/>
      <c r="H12" s="25"/>
      <c r="I12" s="25"/>
      <c r="J12" s="25"/>
      <c r="K12" s="25"/>
    </row>
    <row r="13" spans="2:16" ht="11.4">
      <c r="B13" s="173"/>
      <c r="D13" s="23" t="s">
        <v>214</v>
      </c>
      <c r="E13" s="24"/>
      <c r="F13" s="25"/>
      <c r="G13" s="25" t="s">
        <v>306</v>
      </c>
      <c r="H13" s="25"/>
      <c r="I13" s="25"/>
      <c r="J13" s="25"/>
      <c r="K13" s="25"/>
    </row>
    <row r="14" spans="2:16" ht="11.4">
      <c r="B14" s="173"/>
      <c r="D14" s="23"/>
      <c r="E14" s="24" t="s">
        <v>187</v>
      </c>
      <c r="F14" s="36"/>
      <c r="G14" s="36" t="s">
        <v>364</v>
      </c>
      <c r="H14" s="36"/>
      <c r="I14" s="36"/>
      <c r="J14" s="36"/>
      <c r="K14" s="36"/>
    </row>
    <row r="15" spans="2:16" ht="11.4">
      <c r="B15" s="173"/>
      <c r="D15" s="23"/>
      <c r="E15" s="24" t="s">
        <v>218</v>
      </c>
      <c r="F15" s="36"/>
      <c r="G15" s="36" t="s">
        <v>365</v>
      </c>
      <c r="H15" s="36"/>
      <c r="I15" s="36"/>
      <c r="J15" s="36"/>
      <c r="K15" s="36"/>
    </row>
    <row r="16" spans="2:16" ht="11.4">
      <c r="B16" s="173"/>
      <c r="D16" s="23"/>
      <c r="E16" s="24" t="s">
        <v>70</v>
      </c>
      <c r="F16" s="160"/>
      <c r="G16" s="160" t="s">
        <v>366</v>
      </c>
      <c r="H16" s="160"/>
      <c r="I16" s="160"/>
      <c r="J16" s="160"/>
      <c r="K16" s="160"/>
    </row>
    <row r="17" spans="2:21" ht="11.4">
      <c r="B17" s="173"/>
      <c r="D17" s="23"/>
      <c r="E17" s="24" t="s">
        <v>188</v>
      </c>
      <c r="F17" s="36"/>
      <c r="G17" s="451" t="s">
        <v>367</v>
      </c>
      <c r="H17" s="163"/>
      <c r="I17" s="163"/>
      <c r="J17" s="163"/>
      <c r="K17" s="163"/>
      <c r="L17" s="163"/>
      <c r="M17" s="163"/>
      <c r="N17" s="163"/>
      <c r="O17" s="163"/>
      <c r="P17" s="163"/>
    </row>
    <row r="18" spans="2:21" ht="11.4">
      <c r="B18" s="173"/>
      <c r="D18" s="23"/>
      <c r="E18" s="24"/>
      <c r="F18" s="25"/>
      <c r="G18" s="25"/>
      <c r="H18" s="25"/>
      <c r="I18" s="25"/>
      <c r="J18" s="25"/>
      <c r="K18" s="25"/>
    </row>
    <row r="19" spans="2:21" ht="11.4">
      <c r="B19" s="173"/>
      <c r="D19" s="23" t="s">
        <v>85</v>
      </c>
      <c r="E19" s="24"/>
      <c r="F19" s="25"/>
      <c r="G19" s="594">
        <v>42374</v>
      </c>
      <c r="H19" s="594"/>
      <c r="I19" s="594"/>
      <c r="J19" s="594"/>
      <c r="K19" s="594"/>
      <c r="L19" s="594"/>
      <c r="M19" s="594"/>
      <c r="N19" s="594"/>
      <c r="O19" s="594"/>
      <c r="P19" s="594"/>
    </row>
    <row r="20" spans="2:21" ht="11.4">
      <c r="B20" s="173"/>
      <c r="D20" s="23"/>
      <c r="E20" s="24"/>
      <c r="F20" s="25"/>
      <c r="G20" s="25"/>
      <c r="H20" s="25"/>
      <c r="I20" s="25"/>
      <c r="J20" s="25"/>
      <c r="K20" s="25"/>
    </row>
    <row r="21" spans="2:21" ht="16.5" customHeight="1">
      <c r="B21" s="173"/>
      <c r="D21" s="23" t="s">
        <v>230</v>
      </c>
      <c r="E21" s="24"/>
      <c r="F21" s="25"/>
      <c r="G21" s="35"/>
      <c r="H21" s="35"/>
      <c r="I21" s="35"/>
      <c r="J21" s="35"/>
      <c r="K21" s="35"/>
      <c r="L21" s="35"/>
      <c r="M21" s="35"/>
      <c r="N21" s="35"/>
      <c r="O21" s="35"/>
      <c r="P21" s="35"/>
    </row>
    <row r="22" spans="2:21" ht="46.8" customHeight="1">
      <c r="B22" s="173"/>
      <c r="D22" s="23"/>
      <c r="E22" s="24" t="s">
        <v>83</v>
      </c>
      <c r="F22" s="25"/>
      <c r="G22" s="593" t="s">
        <v>405</v>
      </c>
      <c r="H22" s="593"/>
      <c r="I22" s="593"/>
      <c r="J22" s="593"/>
      <c r="K22" s="593"/>
      <c r="L22" s="593"/>
      <c r="M22" s="593"/>
      <c r="N22" s="593"/>
      <c r="O22" s="593"/>
      <c r="P22" s="593"/>
      <c r="U22" s="121"/>
    </row>
    <row r="23" spans="2:21" ht="11.4">
      <c r="B23" s="173"/>
      <c r="C23" s="23"/>
      <c r="D23" s="24"/>
      <c r="E23" s="24"/>
      <c r="F23" s="25"/>
      <c r="G23" s="593"/>
      <c r="H23" s="593"/>
      <c r="I23" s="593"/>
      <c r="J23" s="593"/>
      <c r="K23" s="593"/>
      <c r="L23" s="593"/>
      <c r="M23" s="593"/>
      <c r="N23" s="593"/>
      <c r="O23" s="593"/>
      <c r="P23" s="593"/>
    </row>
    <row r="24" spans="2:21" ht="11.4">
      <c r="B24" s="173"/>
      <c r="C24" s="23"/>
      <c r="D24" s="24"/>
      <c r="E24" s="24"/>
      <c r="F24" s="25"/>
      <c r="G24" s="25"/>
      <c r="H24" s="25"/>
      <c r="I24" s="25"/>
      <c r="J24" s="25"/>
      <c r="K24" s="25"/>
    </row>
    <row r="25" spans="2:21" ht="13.8">
      <c r="B25" s="173"/>
      <c r="C25" s="31" t="s">
        <v>78</v>
      </c>
      <c r="D25" s="19"/>
      <c r="E25" s="19"/>
      <c r="F25" s="19"/>
      <c r="G25" s="19"/>
      <c r="H25" s="25"/>
      <c r="I25" s="25"/>
      <c r="J25" s="25"/>
      <c r="K25" s="25"/>
    </row>
    <row r="26" spans="2:21" ht="13.8">
      <c r="C26" s="32"/>
      <c r="D26" s="24"/>
      <c r="E26" s="24"/>
      <c r="F26" s="25"/>
      <c r="G26" s="25"/>
      <c r="H26" s="25"/>
      <c r="I26" s="25"/>
      <c r="J26" s="25"/>
      <c r="K26" s="25"/>
    </row>
    <row r="27" spans="2:21" ht="13.8">
      <c r="C27" s="32" t="s">
        <v>80</v>
      </c>
      <c r="D27" s="24"/>
      <c r="E27" s="24"/>
      <c r="F27" s="25"/>
      <c r="G27" s="25"/>
      <c r="H27" s="25"/>
      <c r="I27" s="25"/>
      <c r="J27" s="25"/>
      <c r="K27" s="25"/>
    </row>
    <row r="28" spans="2:21" ht="13.8">
      <c r="C28" s="32"/>
      <c r="D28" s="24"/>
      <c r="E28" s="24"/>
      <c r="F28" s="25"/>
      <c r="G28" s="25"/>
      <c r="H28" s="25"/>
      <c r="I28" s="25"/>
      <c r="J28" s="25"/>
      <c r="K28" s="25"/>
    </row>
    <row r="29" spans="2:21" ht="140.4" customHeight="1">
      <c r="C29" s="32"/>
      <c r="D29" s="593" t="s">
        <v>404</v>
      </c>
      <c r="E29" s="593"/>
      <c r="F29" s="593"/>
      <c r="G29" s="593"/>
      <c r="H29" s="593"/>
      <c r="I29" s="593"/>
      <c r="J29" s="593"/>
      <c r="K29" s="593"/>
      <c r="L29" s="593"/>
      <c r="M29" s="593"/>
      <c r="N29" s="593"/>
      <c r="O29" s="593"/>
      <c r="P29" s="593"/>
    </row>
    <row r="30" spans="2:21" ht="21.75" customHeight="1">
      <c r="C30" s="32"/>
      <c r="D30" s="593" t="s">
        <v>373</v>
      </c>
      <c r="E30" s="593"/>
      <c r="F30" s="593"/>
      <c r="G30" s="593"/>
      <c r="H30" s="593"/>
      <c r="I30" s="593"/>
      <c r="J30" s="593"/>
      <c r="K30" s="593"/>
      <c r="L30" s="593"/>
      <c r="M30" s="593"/>
      <c r="N30" s="593"/>
      <c r="O30" s="593"/>
      <c r="P30" s="593"/>
    </row>
    <row r="31" spans="2:21" ht="13.8">
      <c r="C31" s="32"/>
      <c r="D31" s="24"/>
      <c r="E31" s="24"/>
      <c r="F31" s="25"/>
      <c r="G31" s="25"/>
      <c r="H31" s="25"/>
      <c r="I31" s="25"/>
      <c r="J31" s="25"/>
      <c r="K31" s="25"/>
      <c r="L31" s="25"/>
      <c r="M31" s="25"/>
      <c r="N31" s="25"/>
      <c r="O31" s="25"/>
      <c r="P31" s="25"/>
    </row>
    <row r="32" spans="2:21" ht="13.8">
      <c r="C32" s="32" t="s">
        <v>79</v>
      </c>
      <c r="D32" s="24"/>
      <c r="E32" s="24"/>
      <c r="F32" s="25"/>
      <c r="G32" s="25"/>
      <c r="H32" s="25"/>
      <c r="I32" s="25"/>
      <c r="J32" s="25"/>
      <c r="K32" s="25"/>
      <c r="L32" s="25"/>
      <c r="M32" s="25"/>
      <c r="N32" s="25"/>
      <c r="O32" s="25"/>
      <c r="P32" s="25"/>
    </row>
    <row r="33" spans="3:21" ht="13.8">
      <c r="C33" s="32"/>
      <c r="D33" s="27"/>
      <c r="E33" s="27"/>
      <c r="F33" s="27"/>
      <c r="G33" s="27"/>
      <c r="H33" s="27"/>
      <c r="I33" s="27"/>
      <c r="J33" s="27"/>
      <c r="K33" s="27"/>
      <c r="L33" s="27"/>
      <c r="M33" s="27"/>
      <c r="N33" s="27"/>
      <c r="O33" s="27"/>
      <c r="P33" s="27"/>
    </row>
    <row r="34" spans="3:21" ht="13.8">
      <c r="C34" s="32"/>
      <c r="D34" s="23" t="s">
        <v>72</v>
      </c>
      <c r="E34" s="24"/>
      <c r="F34" s="25"/>
      <c r="G34" s="26" t="s">
        <v>76</v>
      </c>
      <c r="H34" s="25"/>
      <c r="I34" s="25"/>
      <c r="J34" s="25"/>
      <c r="K34" s="25"/>
      <c r="L34" s="25"/>
      <c r="M34" s="25"/>
      <c r="N34" s="25"/>
      <c r="O34" s="25"/>
      <c r="P34" s="25"/>
    </row>
    <row r="35" spans="3:21" ht="11.4">
      <c r="C35" s="26"/>
      <c r="D35" s="23"/>
      <c r="E35" s="34"/>
      <c r="F35" s="34"/>
      <c r="G35" s="34"/>
      <c r="H35" s="34"/>
      <c r="I35" s="34"/>
      <c r="J35" s="34"/>
      <c r="K35" s="34"/>
      <c r="L35" s="34"/>
      <c r="M35" s="34"/>
      <c r="N35" s="34"/>
      <c r="O35" s="34"/>
      <c r="P35" s="34"/>
    </row>
    <row r="36" spans="3:21" ht="116.4" customHeight="1">
      <c r="C36" s="32"/>
      <c r="D36" s="593" t="s">
        <v>389</v>
      </c>
      <c r="E36" s="593"/>
      <c r="F36" s="593"/>
      <c r="G36" s="593"/>
      <c r="H36" s="593"/>
      <c r="I36" s="593"/>
      <c r="J36" s="593"/>
      <c r="K36" s="593"/>
      <c r="L36" s="593"/>
      <c r="M36" s="593"/>
      <c r="N36" s="593"/>
      <c r="O36" s="593"/>
      <c r="P36" s="593"/>
      <c r="U36" s="121"/>
    </row>
    <row r="37" spans="3:21" ht="13.8">
      <c r="C37" s="32"/>
      <c r="D37" s="29"/>
      <c r="E37" s="29"/>
      <c r="F37" s="27"/>
      <c r="G37" s="27"/>
      <c r="H37" s="27"/>
      <c r="I37" s="27"/>
      <c r="J37" s="27"/>
      <c r="K37" s="27"/>
      <c r="L37" s="27"/>
      <c r="M37" s="27"/>
      <c r="N37" s="27"/>
      <c r="O37" s="27"/>
      <c r="P37" s="27"/>
    </row>
    <row r="38" spans="3:21" ht="13.8">
      <c r="C38" s="32"/>
      <c r="D38" s="23" t="s">
        <v>73</v>
      </c>
      <c r="E38" s="24"/>
      <c r="F38" s="25"/>
      <c r="G38" s="26" t="s">
        <v>393</v>
      </c>
      <c r="H38" s="25"/>
      <c r="I38" s="25"/>
      <c r="J38" s="25"/>
      <c r="K38" s="25"/>
      <c r="L38" s="25"/>
      <c r="M38" s="25"/>
      <c r="N38" s="25"/>
      <c r="O38" s="25"/>
      <c r="P38" s="25"/>
    </row>
    <row r="39" spans="3:21" ht="11.4">
      <c r="C39" s="26"/>
      <c r="D39" s="23"/>
      <c r="E39" s="34"/>
      <c r="F39" s="34"/>
      <c r="G39" s="34"/>
      <c r="H39" s="34"/>
      <c r="I39" s="34"/>
      <c r="J39" s="34"/>
      <c r="K39" s="34"/>
      <c r="L39" s="34"/>
      <c r="M39" s="34"/>
      <c r="N39" s="34"/>
      <c r="O39" s="34"/>
      <c r="P39" s="34"/>
    </row>
    <row r="40" spans="3:21" ht="65.400000000000006" customHeight="1">
      <c r="C40" s="26"/>
      <c r="D40" s="593" t="s">
        <v>411</v>
      </c>
      <c r="E40" s="593"/>
      <c r="F40" s="593"/>
      <c r="G40" s="593"/>
      <c r="H40" s="593"/>
      <c r="I40" s="593"/>
      <c r="J40" s="593"/>
      <c r="K40" s="593"/>
      <c r="L40" s="593"/>
      <c r="M40" s="593"/>
      <c r="N40" s="593"/>
      <c r="O40" s="593"/>
      <c r="P40" s="593"/>
    </row>
    <row r="41" spans="3:21" ht="13.8">
      <c r="C41" s="33"/>
      <c r="D41" s="160"/>
      <c r="E41" s="159"/>
      <c r="F41" s="159"/>
      <c r="G41" s="159"/>
      <c r="H41" s="159"/>
      <c r="I41" s="159"/>
      <c r="J41" s="159"/>
      <c r="K41" s="159"/>
      <c r="L41" s="159"/>
      <c r="M41" s="159"/>
      <c r="N41" s="159"/>
      <c r="O41" s="159"/>
      <c r="P41" s="159"/>
    </row>
    <row r="42" spans="3:21" ht="13.8">
      <c r="C42" s="33"/>
      <c r="D42" s="23" t="s">
        <v>75</v>
      </c>
      <c r="E42" s="30"/>
      <c r="F42" s="30"/>
      <c r="G42" s="30"/>
      <c r="H42" s="30"/>
      <c r="I42" s="30"/>
      <c r="J42" s="30"/>
      <c r="K42" s="30"/>
      <c r="L42" s="30"/>
      <c r="M42" s="30"/>
      <c r="N42" s="30"/>
      <c r="O42" s="30"/>
      <c r="P42" s="30"/>
    </row>
    <row r="43" spans="3:21" ht="11.4">
      <c r="C43" s="26"/>
      <c r="D43" s="23"/>
      <c r="E43" s="30"/>
      <c r="F43" s="30"/>
      <c r="G43" s="30"/>
      <c r="H43" s="30"/>
      <c r="I43" s="30"/>
      <c r="J43" s="30"/>
      <c r="K43" s="30"/>
      <c r="L43" s="30"/>
      <c r="M43" s="30"/>
      <c r="N43" s="30"/>
      <c r="O43" s="30"/>
      <c r="P43" s="30"/>
    </row>
    <row r="44" spans="3:21" ht="57" customHeight="1">
      <c r="C44" s="33"/>
      <c r="D44" s="593" t="s">
        <v>392</v>
      </c>
      <c r="E44" s="593"/>
      <c r="F44" s="593"/>
      <c r="G44" s="593"/>
      <c r="H44" s="593"/>
      <c r="I44" s="593"/>
      <c r="J44" s="593"/>
      <c r="K44" s="593"/>
      <c r="L44" s="593"/>
      <c r="M44" s="593"/>
      <c r="N44" s="593"/>
      <c r="O44" s="593"/>
      <c r="P44" s="593"/>
    </row>
    <row r="45" spans="3:21" ht="13.8">
      <c r="C45" s="33"/>
      <c r="D45" s="593"/>
      <c r="E45" s="593"/>
      <c r="F45" s="593"/>
      <c r="G45" s="593"/>
      <c r="H45" s="593"/>
      <c r="I45" s="593"/>
      <c r="J45" s="593"/>
      <c r="K45" s="593"/>
      <c r="L45" s="593"/>
      <c r="M45" s="593"/>
      <c r="N45" s="593"/>
      <c r="O45" s="593"/>
      <c r="P45" s="593"/>
    </row>
    <row r="46" spans="3:21" ht="13.8">
      <c r="C46" s="33"/>
      <c r="D46" s="25"/>
      <c r="E46" s="595"/>
      <c r="F46" s="595"/>
      <c r="G46" s="595"/>
      <c r="H46" s="595"/>
      <c r="I46" s="595"/>
      <c r="J46" s="595"/>
      <c r="K46" s="595"/>
      <c r="L46" s="595"/>
      <c r="M46" s="595"/>
      <c r="N46" s="595"/>
      <c r="O46" s="595"/>
      <c r="P46" s="595"/>
    </row>
    <row r="47" spans="3:21" ht="10.5" customHeight="1">
      <c r="C47" s="33"/>
      <c r="D47" s="23" t="s">
        <v>77</v>
      </c>
      <c r="E47" s="30"/>
      <c r="F47" s="30"/>
      <c r="G47" s="30"/>
      <c r="H47" s="30"/>
      <c r="I47" s="30"/>
      <c r="J47" s="30"/>
      <c r="K47" s="30"/>
      <c r="L47" s="30"/>
      <c r="M47" s="30"/>
      <c r="N47" s="30"/>
      <c r="O47" s="30"/>
      <c r="P47" s="30"/>
    </row>
    <row r="48" spans="3:21" ht="11.4">
      <c r="C48" s="26"/>
      <c r="D48" s="23"/>
      <c r="E48" s="34"/>
      <c r="F48" s="34"/>
      <c r="G48" s="34"/>
      <c r="H48" s="34"/>
      <c r="I48" s="34"/>
      <c r="J48" s="34"/>
      <c r="K48" s="34"/>
      <c r="L48" s="34"/>
      <c r="M48" s="34"/>
      <c r="N48" s="34"/>
      <c r="O48" s="34"/>
      <c r="P48" s="34"/>
    </row>
    <row r="49" spans="3:21" ht="409.2" customHeight="1">
      <c r="C49" s="33"/>
      <c r="D49" s="593" t="s">
        <v>432</v>
      </c>
      <c r="E49" s="593"/>
      <c r="F49" s="593"/>
      <c r="G49" s="593"/>
      <c r="H49" s="593"/>
      <c r="I49" s="593"/>
      <c r="J49" s="593"/>
      <c r="K49" s="593"/>
      <c r="L49" s="593"/>
      <c r="M49" s="593"/>
      <c r="N49" s="593"/>
      <c r="O49" s="593"/>
      <c r="P49" s="593"/>
      <c r="Q49" s="530"/>
      <c r="U49" s="121"/>
    </row>
    <row r="50" spans="3:21" ht="13.8">
      <c r="C50" s="33"/>
      <c r="D50" s="593"/>
      <c r="E50" s="593"/>
      <c r="F50" s="593"/>
      <c r="G50" s="593"/>
      <c r="H50" s="593"/>
      <c r="I50" s="593"/>
      <c r="J50" s="593"/>
      <c r="K50" s="593"/>
      <c r="L50" s="593"/>
      <c r="M50" s="593"/>
      <c r="N50" s="593"/>
      <c r="O50" s="593"/>
      <c r="P50" s="593"/>
    </row>
    <row r="51" spans="3:21" ht="13.8">
      <c r="C51" s="32"/>
      <c r="D51" s="24"/>
      <c r="E51" s="24"/>
      <c r="F51" s="25"/>
      <c r="G51" s="25"/>
      <c r="H51" s="25"/>
      <c r="I51" s="25"/>
      <c r="J51" s="25"/>
      <c r="K51" s="25"/>
      <c r="L51" s="25"/>
      <c r="M51" s="25"/>
      <c r="N51" s="25"/>
      <c r="O51" s="25"/>
      <c r="P51" s="25"/>
    </row>
    <row r="52" spans="3:21" ht="13.8">
      <c r="C52" s="32" t="s">
        <v>86</v>
      </c>
      <c r="D52" s="24"/>
      <c r="E52" s="24"/>
      <c r="F52" s="25"/>
      <c r="G52" s="25"/>
      <c r="H52" s="25"/>
      <c r="I52" s="25"/>
      <c r="J52" s="25"/>
      <c r="K52" s="25"/>
      <c r="L52" s="25"/>
      <c r="M52" s="25"/>
      <c r="N52" s="25"/>
      <c r="O52" s="25"/>
      <c r="P52" s="25"/>
    </row>
    <row r="53" spans="3:21" ht="11.4">
      <c r="C53" s="14"/>
      <c r="D53" s="24"/>
      <c r="E53" s="24"/>
      <c r="F53" s="25"/>
      <c r="G53" s="25"/>
      <c r="H53" s="25"/>
      <c r="I53" s="25"/>
      <c r="J53" s="25"/>
      <c r="K53" s="25"/>
      <c r="L53" s="25"/>
      <c r="M53" s="25"/>
      <c r="N53" s="25"/>
      <c r="O53" s="25"/>
      <c r="P53" s="25"/>
    </row>
    <row r="54" spans="3:21" ht="79.2" customHeight="1">
      <c r="C54" s="33"/>
      <c r="D54" s="593" t="s">
        <v>396</v>
      </c>
      <c r="E54" s="593"/>
      <c r="F54" s="593"/>
      <c r="G54" s="593"/>
      <c r="H54" s="593"/>
      <c r="I54" s="593"/>
      <c r="J54" s="593"/>
      <c r="K54" s="593"/>
      <c r="L54" s="593"/>
      <c r="M54" s="593"/>
      <c r="N54" s="593"/>
      <c r="O54" s="593"/>
      <c r="P54" s="593"/>
      <c r="U54" s="121"/>
    </row>
    <row r="55" spans="3:21" ht="13.8">
      <c r="C55" s="33"/>
      <c r="D55" s="593"/>
      <c r="E55" s="593"/>
      <c r="F55" s="593"/>
      <c r="G55" s="593"/>
      <c r="H55" s="593"/>
      <c r="I55" s="593"/>
      <c r="J55" s="593"/>
      <c r="K55" s="593"/>
      <c r="L55" s="593"/>
      <c r="M55" s="593"/>
      <c r="N55" s="593"/>
      <c r="O55" s="593"/>
      <c r="P55" s="593"/>
    </row>
    <row r="56" spans="3:21" ht="11.4">
      <c r="D56" s="25"/>
      <c r="E56" s="595"/>
      <c r="F56" s="595"/>
      <c r="G56" s="595"/>
      <c r="H56" s="595"/>
      <c r="I56" s="595"/>
      <c r="J56" s="595"/>
      <c r="K56" s="595"/>
      <c r="L56" s="595"/>
      <c r="M56" s="595"/>
      <c r="N56" s="595"/>
      <c r="O56" s="595"/>
      <c r="P56" s="595"/>
    </row>
    <row r="57" spans="3:21" ht="13.8">
      <c r="C57" s="32" t="s">
        <v>88</v>
      </c>
      <c r="D57" s="24"/>
      <c r="E57" s="24"/>
      <c r="F57" s="25"/>
      <c r="G57" s="25"/>
      <c r="H57" s="25"/>
      <c r="I57" s="25"/>
      <c r="J57" s="25"/>
      <c r="K57" s="25"/>
      <c r="L57" s="25"/>
      <c r="M57" s="25"/>
      <c r="N57" s="25"/>
      <c r="O57" s="25"/>
      <c r="P57" s="25"/>
    </row>
    <row r="58" spans="3:21" ht="11.4">
      <c r="C58" s="14"/>
      <c r="D58" s="24"/>
      <c r="E58" s="24"/>
      <c r="F58" s="25"/>
      <c r="G58" s="25"/>
      <c r="H58" s="25"/>
      <c r="I58" s="25"/>
      <c r="J58" s="25"/>
      <c r="K58" s="25"/>
      <c r="L58" s="25"/>
      <c r="M58" s="25"/>
      <c r="N58" s="25"/>
      <c r="O58" s="25"/>
      <c r="P58" s="25"/>
    </row>
    <row r="59" spans="3:21" ht="37.799999999999997" customHeight="1">
      <c r="C59" s="33"/>
      <c r="D59" s="593" t="s">
        <v>407</v>
      </c>
      <c r="E59" s="593"/>
      <c r="F59" s="593"/>
      <c r="G59" s="593"/>
      <c r="H59" s="593"/>
      <c r="I59" s="593"/>
      <c r="J59" s="593"/>
      <c r="K59" s="593"/>
      <c r="L59" s="593"/>
      <c r="M59" s="593"/>
      <c r="N59" s="593"/>
      <c r="O59" s="593"/>
      <c r="P59" s="593"/>
      <c r="U59" s="121"/>
    </row>
    <row r="60" spans="3:21" ht="13.8">
      <c r="C60" s="33"/>
      <c r="D60" s="593"/>
      <c r="E60" s="593"/>
      <c r="F60" s="593"/>
      <c r="G60" s="593"/>
      <c r="H60" s="593"/>
      <c r="I60" s="593"/>
      <c r="J60" s="593"/>
      <c r="K60" s="593"/>
      <c r="L60" s="593"/>
      <c r="M60" s="593"/>
      <c r="N60" s="593"/>
      <c r="O60" s="593"/>
      <c r="P60" s="593"/>
    </row>
    <row r="61" spans="3:21" ht="11.4">
      <c r="D61" s="25"/>
      <c r="E61" s="595"/>
      <c r="F61" s="595"/>
      <c r="G61" s="595"/>
      <c r="H61" s="595"/>
      <c r="I61" s="595"/>
      <c r="J61" s="595"/>
      <c r="K61" s="595"/>
      <c r="L61" s="595"/>
      <c r="M61" s="595"/>
      <c r="N61" s="595"/>
      <c r="O61" s="595"/>
      <c r="P61" s="595"/>
    </row>
    <row r="62" spans="3:21" ht="13.8">
      <c r="C62" s="32" t="s">
        <v>87</v>
      </c>
      <c r="D62" s="24"/>
      <c r="E62" s="24"/>
      <c r="F62" s="25"/>
      <c r="G62" s="25"/>
      <c r="H62" s="25"/>
      <c r="I62" s="25"/>
      <c r="J62" s="25"/>
      <c r="K62" s="25"/>
      <c r="L62" s="25"/>
      <c r="M62" s="25"/>
      <c r="N62" s="25"/>
      <c r="O62" s="25"/>
      <c r="P62" s="25"/>
    </row>
    <row r="63" spans="3:21" ht="11.4">
      <c r="C63" s="14"/>
      <c r="D63" s="163" t="s">
        <v>388</v>
      </c>
      <c r="E63" s="24"/>
      <c r="F63" s="25"/>
      <c r="G63" s="25"/>
      <c r="H63" s="25"/>
      <c r="I63" s="25"/>
      <c r="J63" s="25"/>
      <c r="K63" s="25"/>
      <c r="L63" s="25"/>
      <c r="M63" s="25"/>
      <c r="N63" s="25"/>
      <c r="O63" s="25"/>
      <c r="P63" s="25"/>
    </row>
    <row r="64" spans="3:21" ht="13.8">
      <c r="C64" s="33"/>
      <c r="D64" s="593"/>
      <c r="E64" s="593"/>
      <c r="F64" s="593"/>
      <c r="G64" s="593"/>
      <c r="H64" s="593"/>
      <c r="I64" s="593"/>
      <c r="J64" s="593"/>
      <c r="K64" s="593"/>
      <c r="L64" s="593"/>
      <c r="M64" s="593"/>
      <c r="N64" s="593"/>
      <c r="O64" s="593"/>
      <c r="P64" s="593"/>
    </row>
    <row r="65" spans="3:21" ht="13.2">
      <c r="C65" s="28" t="s">
        <v>89</v>
      </c>
      <c r="E65" s="20"/>
      <c r="F65" s="20"/>
      <c r="G65" s="20"/>
      <c r="H65" s="20"/>
      <c r="I65" s="20"/>
      <c r="J65" s="20"/>
      <c r="K65" s="20"/>
      <c r="L65" s="20"/>
      <c r="M65" s="20"/>
      <c r="N65" s="20"/>
      <c r="O65" s="20"/>
      <c r="P65" s="20"/>
    </row>
    <row r="66" spans="3:21">
      <c r="D66" s="20"/>
      <c r="E66" s="601"/>
      <c r="F66" s="601"/>
      <c r="G66" s="601"/>
      <c r="H66" s="601"/>
      <c r="I66" s="601"/>
      <c r="J66" s="601"/>
      <c r="K66" s="601"/>
      <c r="L66" s="601"/>
      <c r="M66" s="601"/>
      <c r="N66" s="601"/>
      <c r="O66" s="601"/>
      <c r="P66" s="601"/>
    </row>
    <row r="67" spans="3:21" ht="23.4" customHeight="1">
      <c r="C67" s="111" t="s">
        <v>81</v>
      </c>
      <c r="D67" s="593" t="s">
        <v>401</v>
      </c>
      <c r="E67" s="593"/>
      <c r="F67" s="593"/>
      <c r="G67" s="593"/>
      <c r="H67" s="593"/>
      <c r="I67" s="593"/>
      <c r="J67" s="593"/>
      <c r="K67" s="593"/>
      <c r="L67" s="593"/>
      <c r="M67" s="593"/>
      <c r="N67" s="593"/>
      <c r="O67" s="593"/>
      <c r="P67" s="593"/>
    </row>
    <row r="68" spans="3:21" s="240" customFormat="1" ht="11.4">
      <c r="C68" s="516"/>
      <c r="D68" s="599" t="s">
        <v>406</v>
      </c>
      <c r="E68" s="600"/>
      <c r="F68" s="600"/>
      <c r="G68" s="600"/>
      <c r="H68" s="600"/>
      <c r="I68" s="600"/>
      <c r="J68" s="600"/>
      <c r="K68" s="600"/>
      <c r="L68" s="600"/>
      <c r="M68" s="600"/>
      <c r="N68" s="600"/>
      <c r="O68" s="600"/>
      <c r="P68" s="600"/>
      <c r="U68" s="517"/>
    </row>
    <row r="69" spans="3:21" ht="11.4">
      <c r="D69" s="159"/>
      <c r="E69" s="159"/>
      <c r="F69" s="159"/>
      <c r="G69" s="159"/>
      <c r="H69" s="159"/>
      <c r="I69" s="159"/>
      <c r="J69" s="159"/>
      <c r="K69" s="159"/>
      <c r="L69" s="159"/>
      <c r="M69" s="159"/>
      <c r="N69" s="159"/>
      <c r="O69" s="159"/>
      <c r="P69" s="159"/>
      <c r="U69" s="121"/>
    </row>
    <row r="70" spans="3:21" ht="24.6" customHeight="1">
      <c r="C70" s="111" t="s">
        <v>82</v>
      </c>
      <c r="D70" s="593" t="s">
        <v>394</v>
      </c>
      <c r="E70" s="593"/>
      <c r="F70" s="593"/>
      <c r="G70" s="593"/>
      <c r="H70" s="593"/>
      <c r="I70" s="593"/>
      <c r="J70" s="593"/>
      <c r="K70" s="593"/>
      <c r="L70" s="593"/>
      <c r="M70" s="593"/>
      <c r="N70" s="593"/>
      <c r="O70" s="593"/>
      <c r="P70" s="593"/>
    </row>
    <row r="71" spans="3:21" ht="11.25" customHeight="1">
      <c r="D71" s="596" t="s">
        <v>400</v>
      </c>
      <c r="E71" s="593"/>
      <c r="F71" s="593"/>
      <c r="G71" s="593"/>
      <c r="H71" s="593"/>
      <c r="I71" s="593"/>
      <c r="J71" s="593"/>
      <c r="K71" s="593"/>
      <c r="L71" s="593"/>
      <c r="M71" s="593"/>
      <c r="N71" s="593"/>
      <c r="O71" s="593"/>
      <c r="P71" s="593"/>
    </row>
    <row r="72" spans="3:21" ht="11.4">
      <c r="D72" s="168"/>
      <c r="E72" s="158"/>
      <c r="F72" s="158"/>
      <c r="G72" s="158"/>
      <c r="H72" s="158"/>
      <c r="I72" s="158"/>
      <c r="J72" s="158"/>
      <c r="K72" s="158"/>
      <c r="L72" s="158"/>
      <c r="M72" s="158"/>
      <c r="N72" s="158"/>
      <c r="O72" s="158"/>
      <c r="P72" s="158"/>
    </row>
    <row r="73" spans="3:21" ht="24" customHeight="1">
      <c r="C73" s="111" t="s">
        <v>181</v>
      </c>
      <c r="D73" s="593" t="s">
        <v>208</v>
      </c>
      <c r="E73" s="593"/>
      <c r="F73" s="593"/>
      <c r="G73" s="593"/>
      <c r="H73" s="593"/>
      <c r="I73" s="593"/>
      <c r="J73" s="593"/>
      <c r="K73" s="593"/>
      <c r="L73" s="593"/>
      <c r="M73" s="593"/>
      <c r="N73" s="593"/>
      <c r="O73" s="593"/>
      <c r="P73" s="593"/>
    </row>
    <row r="74" spans="3:21" ht="11.4">
      <c r="D74" s="602" t="s">
        <v>183</v>
      </c>
      <c r="E74" s="603"/>
      <c r="F74" s="603"/>
      <c r="G74" s="603"/>
      <c r="H74" s="603"/>
      <c r="I74" s="603"/>
      <c r="J74" s="603"/>
      <c r="K74" s="603"/>
      <c r="L74" s="603"/>
      <c r="M74" s="603"/>
      <c r="N74" s="603"/>
      <c r="O74" s="603"/>
      <c r="P74" s="603"/>
    </row>
    <row r="75" spans="3:21" ht="11.4">
      <c r="D75" s="168"/>
      <c r="E75" s="158"/>
      <c r="F75" s="158"/>
      <c r="G75" s="158"/>
      <c r="H75" s="158"/>
      <c r="I75" s="158"/>
      <c r="J75" s="158"/>
      <c r="K75" s="158"/>
      <c r="L75" s="158"/>
      <c r="M75" s="158"/>
      <c r="N75" s="158"/>
      <c r="O75" s="158"/>
      <c r="P75" s="158"/>
    </row>
    <row r="76" spans="3:21" ht="39" customHeight="1">
      <c r="C76" s="111" t="s">
        <v>182</v>
      </c>
      <c r="D76" s="593" t="s">
        <v>209</v>
      </c>
      <c r="E76" s="593"/>
      <c r="F76" s="593"/>
      <c r="G76" s="593"/>
      <c r="H76" s="593"/>
      <c r="I76" s="593"/>
      <c r="J76" s="593"/>
      <c r="K76" s="593"/>
      <c r="L76" s="593"/>
      <c r="M76" s="593"/>
      <c r="N76" s="593"/>
      <c r="O76" s="593"/>
      <c r="P76" s="593"/>
    </row>
    <row r="77" spans="3:21" s="240" customFormat="1" ht="11.4">
      <c r="C77" s="516"/>
      <c r="D77" s="597" t="s">
        <v>183</v>
      </c>
      <c r="E77" s="598"/>
      <c r="F77" s="598"/>
      <c r="G77" s="598"/>
      <c r="H77" s="598"/>
      <c r="I77" s="598"/>
      <c r="J77" s="598"/>
      <c r="K77" s="598"/>
      <c r="L77" s="598"/>
      <c r="M77" s="598"/>
      <c r="N77" s="598"/>
      <c r="O77" s="598"/>
      <c r="P77" s="598"/>
    </row>
    <row r="78" spans="3:21" ht="11.4">
      <c r="D78" s="22"/>
      <c r="E78" s="21"/>
      <c r="F78" s="21"/>
      <c r="G78" s="21"/>
      <c r="H78" s="21"/>
      <c r="I78" s="21"/>
      <c r="J78" s="21"/>
      <c r="K78" s="21"/>
      <c r="L78" s="21"/>
      <c r="M78" s="21"/>
      <c r="N78" s="21"/>
      <c r="O78" s="21"/>
      <c r="P78" s="21"/>
    </row>
    <row r="79" spans="3:21" ht="15.6" customHeight="1">
      <c r="C79" s="111" t="s">
        <v>395</v>
      </c>
      <c r="D79" s="593" t="s">
        <v>320</v>
      </c>
      <c r="E79" s="593"/>
      <c r="F79" s="593"/>
      <c r="G79" s="593"/>
      <c r="H79" s="593"/>
      <c r="I79" s="593"/>
      <c r="J79" s="593"/>
      <c r="K79" s="593"/>
      <c r="L79" s="593"/>
      <c r="M79" s="593"/>
      <c r="N79" s="593"/>
      <c r="O79" s="593"/>
      <c r="P79" s="593"/>
    </row>
    <row r="80" spans="3:21" ht="11.25" customHeight="1">
      <c r="D80" s="596" t="s">
        <v>368</v>
      </c>
      <c r="E80" s="593"/>
      <c r="F80" s="593"/>
      <c r="G80" s="593"/>
      <c r="H80" s="593"/>
      <c r="I80" s="593"/>
      <c r="J80" s="593"/>
      <c r="K80" s="593"/>
      <c r="L80" s="593"/>
      <c r="M80" s="593"/>
      <c r="N80" s="593"/>
      <c r="O80" s="593"/>
      <c r="P80" s="593"/>
    </row>
    <row r="81" spans="4:16" ht="11.4">
      <c r="D81" s="169"/>
      <c r="E81" s="162"/>
      <c r="F81" s="162"/>
      <c r="G81" s="162"/>
      <c r="H81" s="162"/>
      <c r="I81" s="162"/>
      <c r="J81" s="162"/>
      <c r="K81" s="162"/>
      <c r="L81" s="162"/>
      <c r="M81" s="162"/>
      <c r="N81" s="162"/>
      <c r="O81" s="162"/>
      <c r="P81" s="162"/>
    </row>
    <row r="82" spans="4:16" ht="11.4">
      <c r="D82" s="22"/>
      <c r="E82" s="21"/>
      <c r="F82" s="21"/>
      <c r="G82" s="21"/>
      <c r="H82" s="21"/>
      <c r="I82" s="21"/>
      <c r="J82" s="21"/>
      <c r="K82" s="21"/>
      <c r="L82" s="21"/>
      <c r="M82" s="21"/>
      <c r="N82" s="21"/>
      <c r="O82" s="21"/>
      <c r="P82" s="21"/>
    </row>
    <row r="83" spans="4:16" ht="11.4">
      <c r="D83" s="22"/>
      <c r="E83" s="21"/>
      <c r="F83" s="21"/>
      <c r="G83" s="21"/>
      <c r="H83" s="21"/>
      <c r="I83" s="21"/>
      <c r="J83" s="21"/>
      <c r="K83" s="21"/>
      <c r="L83" s="21"/>
      <c r="M83" s="21"/>
      <c r="N83" s="21"/>
      <c r="O83" s="21"/>
      <c r="P83" s="21"/>
    </row>
    <row r="84" spans="4:16" ht="11.4">
      <c r="D84" s="22"/>
      <c r="E84" s="21"/>
      <c r="F84" s="21"/>
      <c r="G84" s="21"/>
      <c r="H84" s="21"/>
      <c r="I84" s="21"/>
      <c r="J84" s="21"/>
      <c r="K84" s="21"/>
      <c r="L84" s="21"/>
      <c r="M84" s="21"/>
      <c r="N84" s="21"/>
      <c r="O84" s="21"/>
      <c r="P84" s="21"/>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30">
    <mergeCell ref="D79:P79"/>
    <mergeCell ref="D80:P80"/>
    <mergeCell ref="D77:P77"/>
    <mergeCell ref="D30:P30"/>
    <mergeCell ref="D50:P50"/>
    <mergeCell ref="D68:P68"/>
    <mergeCell ref="E56:P56"/>
    <mergeCell ref="E66:P66"/>
    <mergeCell ref="D73:P73"/>
    <mergeCell ref="D74:P74"/>
    <mergeCell ref="D54:P54"/>
    <mergeCell ref="D60:P60"/>
    <mergeCell ref="D67:P67"/>
    <mergeCell ref="D55:P55"/>
    <mergeCell ref="D44:P44"/>
    <mergeCell ref="D40:P40"/>
    <mergeCell ref="D76:P76"/>
    <mergeCell ref="D45:P45"/>
    <mergeCell ref="G19:P19"/>
    <mergeCell ref="G22:P22"/>
    <mergeCell ref="G23:P23"/>
    <mergeCell ref="D49:P49"/>
    <mergeCell ref="D36:P36"/>
    <mergeCell ref="E46:P46"/>
    <mergeCell ref="D29:P29"/>
    <mergeCell ref="D70:P70"/>
    <mergeCell ref="D71:P71"/>
    <mergeCell ref="E61:P61"/>
    <mergeCell ref="D64:P64"/>
    <mergeCell ref="D59:P59"/>
  </mergeCells>
  <hyperlinks>
    <hyperlink ref="D77" r:id="rId2"/>
    <hyperlink ref="D74" r:id="rId3"/>
    <hyperlink ref="G17" r:id="rId4"/>
    <hyperlink ref="D80" r:id="rId5"/>
    <hyperlink ref="D71" r:id="rId6"/>
    <hyperlink ref="D68" r:id="rId7"/>
  </hyperlinks>
  <printOptions horizontalCentered="1"/>
  <pageMargins left="0.39370078740157483" right="0.39370078740157483" top="0.39370078740157483" bottom="0.39370078740157483" header="0.19685039370078741" footer="0.19685039370078741"/>
  <pageSetup paperSize="9" scale="94" fitToHeight="0" orientation="portrait" r:id="rId8"/>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J130"/>
  <sheetViews>
    <sheetView showGridLines="0" zoomScaleNormal="100" workbookViewId="0">
      <selection activeCell="C73" sqref="C73"/>
    </sheetView>
  </sheetViews>
  <sheetFormatPr defaultColWidth="11.42578125" defaultRowHeight="13.2"/>
  <cols>
    <col min="1" max="1" width="2" style="1" customWidth="1"/>
    <col min="2" max="2" width="57.28515625" style="1" customWidth="1"/>
    <col min="3" max="3" width="18" style="1" customWidth="1"/>
    <col min="4" max="4" width="21.28515625" style="1" customWidth="1"/>
    <col min="5" max="5" width="17.140625" style="1" customWidth="1"/>
    <col min="6" max="6" width="17.28515625" style="1" customWidth="1"/>
    <col min="7" max="7" width="16.85546875" style="1" customWidth="1"/>
    <col min="8" max="255" width="11.42578125" style="1"/>
    <col min="256" max="256" width="53.42578125" style="1" customWidth="1"/>
    <col min="257" max="258" width="20.85546875" style="1" customWidth="1"/>
    <col min="259" max="259" width="25.28515625" style="1" customWidth="1"/>
    <col min="260" max="260" width="26.7109375" style="1" customWidth="1"/>
    <col min="261" max="261" width="20.85546875" style="1" customWidth="1"/>
    <col min="262" max="511" width="11.42578125" style="1"/>
    <col min="512" max="512" width="53.42578125" style="1" customWidth="1"/>
    <col min="513" max="514" width="20.85546875" style="1" customWidth="1"/>
    <col min="515" max="515" width="25.28515625" style="1" customWidth="1"/>
    <col min="516" max="516" width="26.7109375" style="1" customWidth="1"/>
    <col min="517" max="517" width="20.85546875" style="1" customWidth="1"/>
    <col min="518" max="767" width="11.42578125" style="1"/>
    <col min="768" max="768" width="53.42578125" style="1" customWidth="1"/>
    <col min="769" max="770" width="20.85546875" style="1" customWidth="1"/>
    <col min="771" max="771" width="25.28515625" style="1" customWidth="1"/>
    <col min="772" max="772" width="26.7109375" style="1" customWidth="1"/>
    <col min="773" max="773" width="20.85546875" style="1" customWidth="1"/>
    <col min="774" max="1023" width="11.42578125" style="1"/>
    <col min="1024" max="1024" width="53.42578125" style="1" customWidth="1"/>
    <col min="1025" max="1026" width="20.85546875" style="1" customWidth="1"/>
    <col min="1027" max="1027" width="25.28515625" style="1" customWidth="1"/>
    <col min="1028" max="1028" width="26.7109375" style="1" customWidth="1"/>
    <col min="1029" max="1029" width="20.85546875" style="1" customWidth="1"/>
    <col min="1030" max="1279" width="11.42578125" style="1"/>
    <col min="1280" max="1280" width="53.42578125" style="1" customWidth="1"/>
    <col min="1281" max="1282" width="20.85546875" style="1" customWidth="1"/>
    <col min="1283" max="1283" width="25.28515625" style="1" customWidth="1"/>
    <col min="1284" max="1284" width="26.7109375" style="1" customWidth="1"/>
    <col min="1285" max="1285" width="20.85546875" style="1" customWidth="1"/>
    <col min="1286" max="1535" width="11.42578125" style="1"/>
    <col min="1536" max="1536" width="53.42578125" style="1" customWidth="1"/>
    <col min="1537" max="1538" width="20.85546875" style="1" customWidth="1"/>
    <col min="1539" max="1539" width="25.28515625" style="1" customWidth="1"/>
    <col min="1540" max="1540" width="26.7109375" style="1" customWidth="1"/>
    <col min="1541" max="1541" width="20.85546875" style="1" customWidth="1"/>
    <col min="1542" max="1791" width="11.42578125" style="1"/>
    <col min="1792" max="1792" width="53.42578125" style="1" customWidth="1"/>
    <col min="1793" max="1794" width="20.85546875" style="1" customWidth="1"/>
    <col min="1795" max="1795" width="25.28515625" style="1" customWidth="1"/>
    <col min="1796" max="1796" width="26.7109375" style="1" customWidth="1"/>
    <col min="1797" max="1797" width="20.85546875" style="1" customWidth="1"/>
    <col min="1798" max="2047" width="11.42578125" style="1"/>
    <col min="2048" max="2048" width="53.42578125" style="1" customWidth="1"/>
    <col min="2049" max="2050" width="20.85546875" style="1" customWidth="1"/>
    <col min="2051" max="2051" width="25.28515625" style="1" customWidth="1"/>
    <col min="2052" max="2052" width="26.7109375" style="1" customWidth="1"/>
    <col min="2053" max="2053" width="20.85546875" style="1" customWidth="1"/>
    <col min="2054" max="2303" width="11.42578125" style="1"/>
    <col min="2304" max="2304" width="53.42578125" style="1" customWidth="1"/>
    <col min="2305" max="2306" width="20.85546875" style="1" customWidth="1"/>
    <col min="2307" max="2307" width="25.28515625" style="1" customWidth="1"/>
    <col min="2308" max="2308" width="26.7109375" style="1" customWidth="1"/>
    <col min="2309" max="2309" width="20.85546875" style="1" customWidth="1"/>
    <col min="2310" max="2559" width="11.42578125" style="1"/>
    <col min="2560" max="2560" width="53.42578125" style="1" customWidth="1"/>
    <col min="2561" max="2562" width="20.85546875" style="1" customWidth="1"/>
    <col min="2563" max="2563" width="25.28515625" style="1" customWidth="1"/>
    <col min="2564" max="2564" width="26.7109375" style="1" customWidth="1"/>
    <col min="2565" max="2565" width="20.85546875" style="1" customWidth="1"/>
    <col min="2566" max="2815" width="11.42578125" style="1"/>
    <col min="2816" max="2816" width="53.42578125" style="1" customWidth="1"/>
    <col min="2817" max="2818" width="20.85546875" style="1" customWidth="1"/>
    <col min="2819" max="2819" width="25.28515625" style="1" customWidth="1"/>
    <col min="2820" max="2820" width="26.7109375" style="1" customWidth="1"/>
    <col min="2821" max="2821" width="20.85546875" style="1" customWidth="1"/>
    <col min="2822" max="3071" width="11.42578125" style="1"/>
    <col min="3072" max="3072" width="53.42578125" style="1" customWidth="1"/>
    <col min="3073" max="3074" width="20.85546875" style="1" customWidth="1"/>
    <col min="3075" max="3075" width="25.28515625" style="1" customWidth="1"/>
    <col min="3076" max="3076" width="26.7109375" style="1" customWidth="1"/>
    <col min="3077" max="3077" width="20.85546875" style="1" customWidth="1"/>
    <col min="3078" max="3327" width="11.42578125" style="1"/>
    <col min="3328" max="3328" width="53.42578125" style="1" customWidth="1"/>
    <col min="3329" max="3330" width="20.85546875" style="1" customWidth="1"/>
    <col min="3331" max="3331" width="25.28515625" style="1" customWidth="1"/>
    <col min="3332" max="3332" width="26.7109375" style="1" customWidth="1"/>
    <col min="3333" max="3333" width="20.85546875" style="1" customWidth="1"/>
    <col min="3334" max="3583" width="11.42578125" style="1"/>
    <col min="3584" max="3584" width="53.42578125" style="1" customWidth="1"/>
    <col min="3585" max="3586" width="20.85546875" style="1" customWidth="1"/>
    <col min="3587" max="3587" width="25.28515625" style="1" customWidth="1"/>
    <col min="3588" max="3588" width="26.7109375" style="1" customWidth="1"/>
    <col min="3589" max="3589" width="20.85546875" style="1" customWidth="1"/>
    <col min="3590" max="3839" width="11.42578125" style="1"/>
    <col min="3840" max="3840" width="53.42578125" style="1" customWidth="1"/>
    <col min="3841" max="3842" width="20.85546875" style="1" customWidth="1"/>
    <col min="3843" max="3843" width="25.28515625" style="1" customWidth="1"/>
    <col min="3844" max="3844" width="26.7109375" style="1" customWidth="1"/>
    <col min="3845" max="3845" width="20.85546875" style="1" customWidth="1"/>
    <col min="3846" max="4095" width="11.42578125" style="1"/>
    <col min="4096" max="4096" width="53.42578125" style="1" customWidth="1"/>
    <col min="4097" max="4098" width="20.85546875" style="1" customWidth="1"/>
    <col min="4099" max="4099" width="25.28515625" style="1" customWidth="1"/>
    <col min="4100" max="4100" width="26.7109375" style="1" customWidth="1"/>
    <col min="4101" max="4101" width="20.85546875" style="1" customWidth="1"/>
    <col min="4102" max="4351" width="11.42578125" style="1"/>
    <col min="4352" max="4352" width="53.42578125" style="1" customWidth="1"/>
    <col min="4353" max="4354" width="20.85546875" style="1" customWidth="1"/>
    <col min="4355" max="4355" width="25.28515625" style="1" customWidth="1"/>
    <col min="4356" max="4356" width="26.7109375" style="1" customWidth="1"/>
    <col min="4357" max="4357" width="20.85546875" style="1" customWidth="1"/>
    <col min="4358" max="4607" width="11.42578125" style="1"/>
    <col min="4608" max="4608" width="53.42578125" style="1" customWidth="1"/>
    <col min="4609" max="4610" width="20.85546875" style="1" customWidth="1"/>
    <col min="4611" max="4611" width="25.28515625" style="1" customWidth="1"/>
    <col min="4612" max="4612" width="26.7109375" style="1" customWidth="1"/>
    <col min="4613" max="4613" width="20.85546875" style="1" customWidth="1"/>
    <col min="4614" max="4863" width="11.42578125" style="1"/>
    <col min="4864" max="4864" width="53.42578125" style="1" customWidth="1"/>
    <col min="4865" max="4866" width="20.85546875" style="1" customWidth="1"/>
    <col min="4867" max="4867" width="25.28515625" style="1" customWidth="1"/>
    <col min="4868" max="4868" width="26.7109375" style="1" customWidth="1"/>
    <col min="4869" max="4869" width="20.85546875" style="1" customWidth="1"/>
    <col min="4870" max="5119" width="11.42578125" style="1"/>
    <col min="5120" max="5120" width="53.42578125" style="1" customWidth="1"/>
    <col min="5121" max="5122" width="20.85546875" style="1" customWidth="1"/>
    <col min="5123" max="5123" width="25.28515625" style="1" customWidth="1"/>
    <col min="5124" max="5124" width="26.7109375" style="1" customWidth="1"/>
    <col min="5125" max="5125" width="20.85546875" style="1" customWidth="1"/>
    <col min="5126" max="5375" width="11.42578125" style="1"/>
    <col min="5376" max="5376" width="53.42578125" style="1" customWidth="1"/>
    <col min="5377" max="5378" width="20.85546875" style="1" customWidth="1"/>
    <col min="5379" max="5379" width="25.28515625" style="1" customWidth="1"/>
    <col min="5380" max="5380" width="26.7109375" style="1" customWidth="1"/>
    <col min="5381" max="5381" width="20.85546875" style="1" customWidth="1"/>
    <col min="5382" max="5631" width="11.42578125" style="1"/>
    <col min="5632" max="5632" width="53.42578125" style="1" customWidth="1"/>
    <col min="5633" max="5634" width="20.85546875" style="1" customWidth="1"/>
    <col min="5635" max="5635" width="25.28515625" style="1" customWidth="1"/>
    <col min="5636" max="5636" width="26.7109375" style="1" customWidth="1"/>
    <col min="5637" max="5637" width="20.85546875" style="1" customWidth="1"/>
    <col min="5638" max="5887" width="11.42578125" style="1"/>
    <col min="5888" max="5888" width="53.42578125" style="1" customWidth="1"/>
    <col min="5889" max="5890" width="20.85546875" style="1" customWidth="1"/>
    <col min="5891" max="5891" width="25.28515625" style="1" customWidth="1"/>
    <col min="5892" max="5892" width="26.7109375" style="1" customWidth="1"/>
    <col min="5893" max="5893" width="20.85546875" style="1" customWidth="1"/>
    <col min="5894" max="6143" width="11.42578125" style="1"/>
    <col min="6144" max="6144" width="53.42578125" style="1" customWidth="1"/>
    <col min="6145" max="6146" width="20.85546875" style="1" customWidth="1"/>
    <col min="6147" max="6147" width="25.28515625" style="1" customWidth="1"/>
    <col min="6148" max="6148" width="26.7109375" style="1" customWidth="1"/>
    <col min="6149" max="6149" width="20.85546875" style="1" customWidth="1"/>
    <col min="6150" max="6399" width="11.42578125" style="1"/>
    <col min="6400" max="6400" width="53.42578125" style="1" customWidth="1"/>
    <col min="6401" max="6402" width="20.85546875" style="1" customWidth="1"/>
    <col min="6403" max="6403" width="25.28515625" style="1" customWidth="1"/>
    <col min="6404" max="6404" width="26.7109375" style="1" customWidth="1"/>
    <col min="6405" max="6405" width="20.85546875" style="1" customWidth="1"/>
    <col min="6406" max="6655" width="11.42578125" style="1"/>
    <col min="6656" max="6656" width="53.42578125" style="1" customWidth="1"/>
    <col min="6657" max="6658" width="20.85546875" style="1" customWidth="1"/>
    <col min="6659" max="6659" width="25.28515625" style="1" customWidth="1"/>
    <col min="6660" max="6660" width="26.7109375" style="1" customWidth="1"/>
    <col min="6661" max="6661" width="20.85546875" style="1" customWidth="1"/>
    <col min="6662" max="6911" width="11.42578125" style="1"/>
    <col min="6912" max="6912" width="53.42578125" style="1" customWidth="1"/>
    <col min="6913" max="6914" width="20.85546875" style="1" customWidth="1"/>
    <col min="6915" max="6915" width="25.28515625" style="1" customWidth="1"/>
    <col min="6916" max="6916" width="26.7109375" style="1" customWidth="1"/>
    <col min="6917" max="6917" width="20.85546875" style="1" customWidth="1"/>
    <col min="6918" max="7167" width="11.42578125" style="1"/>
    <col min="7168" max="7168" width="53.42578125" style="1" customWidth="1"/>
    <col min="7169" max="7170" width="20.85546875" style="1" customWidth="1"/>
    <col min="7171" max="7171" width="25.28515625" style="1" customWidth="1"/>
    <col min="7172" max="7172" width="26.7109375" style="1" customWidth="1"/>
    <col min="7173" max="7173" width="20.85546875" style="1" customWidth="1"/>
    <col min="7174" max="7423" width="11.42578125" style="1"/>
    <col min="7424" max="7424" width="53.42578125" style="1" customWidth="1"/>
    <col min="7425" max="7426" width="20.85546875" style="1" customWidth="1"/>
    <col min="7427" max="7427" width="25.28515625" style="1" customWidth="1"/>
    <col min="7428" max="7428" width="26.7109375" style="1" customWidth="1"/>
    <col min="7429" max="7429" width="20.85546875" style="1" customWidth="1"/>
    <col min="7430" max="7679" width="11.42578125" style="1"/>
    <col min="7680" max="7680" width="53.42578125" style="1" customWidth="1"/>
    <col min="7681" max="7682" width="20.85546875" style="1" customWidth="1"/>
    <col min="7683" max="7683" width="25.28515625" style="1" customWidth="1"/>
    <col min="7684" max="7684" width="26.7109375" style="1" customWidth="1"/>
    <col min="7685" max="7685" width="20.85546875" style="1" customWidth="1"/>
    <col min="7686" max="7935" width="11.42578125" style="1"/>
    <col min="7936" max="7936" width="53.42578125" style="1" customWidth="1"/>
    <col min="7937" max="7938" width="20.85546875" style="1" customWidth="1"/>
    <col min="7939" max="7939" width="25.28515625" style="1" customWidth="1"/>
    <col min="7940" max="7940" width="26.7109375" style="1" customWidth="1"/>
    <col min="7941" max="7941" width="20.85546875" style="1" customWidth="1"/>
    <col min="7942" max="8191" width="11.42578125" style="1"/>
    <col min="8192" max="8192" width="53.42578125" style="1" customWidth="1"/>
    <col min="8193" max="8194" width="20.85546875" style="1" customWidth="1"/>
    <col min="8195" max="8195" width="25.28515625" style="1" customWidth="1"/>
    <col min="8196" max="8196" width="26.7109375" style="1" customWidth="1"/>
    <col min="8197" max="8197" width="20.85546875" style="1" customWidth="1"/>
    <col min="8198" max="8447" width="11.42578125" style="1"/>
    <col min="8448" max="8448" width="53.42578125" style="1" customWidth="1"/>
    <col min="8449" max="8450" width="20.85546875" style="1" customWidth="1"/>
    <col min="8451" max="8451" width="25.28515625" style="1" customWidth="1"/>
    <col min="8452" max="8452" width="26.7109375" style="1" customWidth="1"/>
    <col min="8453" max="8453" width="20.85546875" style="1" customWidth="1"/>
    <col min="8454" max="8703" width="11.42578125" style="1"/>
    <col min="8704" max="8704" width="53.42578125" style="1" customWidth="1"/>
    <col min="8705" max="8706" width="20.85546875" style="1" customWidth="1"/>
    <col min="8707" max="8707" width="25.28515625" style="1" customWidth="1"/>
    <col min="8708" max="8708" width="26.7109375" style="1" customWidth="1"/>
    <col min="8709" max="8709" width="20.85546875" style="1" customWidth="1"/>
    <col min="8710" max="8959" width="11.42578125" style="1"/>
    <col min="8960" max="8960" width="53.42578125" style="1" customWidth="1"/>
    <col min="8961" max="8962" width="20.85546875" style="1" customWidth="1"/>
    <col min="8963" max="8963" width="25.28515625" style="1" customWidth="1"/>
    <col min="8964" max="8964" width="26.7109375" style="1" customWidth="1"/>
    <col min="8965" max="8965" width="20.85546875" style="1" customWidth="1"/>
    <col min="8966" max="9215" width="11.42578125" style="1"/>
    <col min="9216" max="9216" width="53.42578125" style="1" customWidth="1"/>
    <col min="9217" max="9218" width="20.85546875" style="1" customWidth="1"/>
    <col min="9219" max="9219" width="25.28515625" style="1" customWidth="1"/>
    <col min="9220" max="9220" width="26.7109375" style="1" customWidth="1"/>
    <col min="9221" max="9221" width="20.85546875" style="1" customWidth="1"/>
    <col min="9222" max="9471" width="11.42578125" style="1"/>
    <col min="9472" max="9472" width="53.42578125" style="1" customWidth="1"/>
    <col min="9473" max="9474" width="20.85546875" style="1" customWidth="1"/>
    <col min="9475" max="9475" width="25.28515625" style="1" customWidth="1"/>
    <col min="9476" max="9476" width="26.7109375" style="1" customWidth="1"/>
    <col min="9477" max="9477" width="20.85546875" style="1" customWidth="1"/>
    <col min="9478" max="9727" width="11.42578125" style="1"/>
    <col min="9728" max="9728" width="53.42578125" style="1" customWidth="1"/>
    <col min="9729" max="9730" width="20.85546875" style="1" customWidth="1"/>
    <col min="9731" max="9731" width="25.28515625" style="1" customWidth="1"/>
    <col min="9732" max="9732" width="26.7109375" style="1" customWidth="1"/>
    <col min="9733" max="9733" width="20.85546875" style="1" customWidth="1"/>
    <col min="9734" max="9983" width="11.42578125" style="1"/>
    <col min="9984" max="9984" width="53.42578125" style="1" customWidth="1"/>
    <col min="9985" max="9986" width="20.85546875" style="1" customWidth="1"/>
    <col min="9987" max="9987" width="25.28515625" style="1" customWidth="1"/>
    <col min="9988" max="9988" width="26.7109375" style="1" customWidth="1"/>
    <col min="9989" max="9989" width="20.85546875" style="1" customWidth="1"/>
    <col min="9990" max="10239" width="11.42578125" style="1"/>
    <col min="10240" max="10240" width="53.42578125" style="1" customWidth="1"/>
    <col min="10241" max="10242" width="20.85546875" style="1" customWidth="1"/>
    <col min="10243" max="10243" width="25.28515625" style="1" customWidth="1"/>
    <col min="10244" max="10244" width="26.7109375" style="1" customWidth="1"/>
    <col min="10245" max="10245" width="20.85546875" style="1" customWidth="1"/>
    <col min="10246" max="10495" width="11.42578125" style="1"/>
    <col min="10496" max="10496" width="53.42578125" style="1" customWidth="1"/>
    <col min="10497" max="10498" width="20.85546875" style="1" customWidth="1"/>
    <col min="10499" max="10499" width="25.28515625" style="1" customWidth="1"/>
    <col min="10500" max="10500" width="26.7109375" style="1" customWidth="1"/>
    <col min="10501" max="10501" width="20.85546875" style="1" customWidth="1"/>
    <col min="10502" max="10751" width="11.42578125" style="1"/>
    <col min="10752" max="10752" width="53.42578125" style="1" customWidth="1"/>
    <col min="10753" max="10754" width="20.85546875" style="1" customWidth="1"/>
    <col min="10755" max="10755" width="25.28515625" style="1" customWidth="1"/>
    <col min="10756" max="10756" width="26.7109375" style="1" customWidth="1"/>
    <col min="10757" max="10757" width="20.85546875" style="1" customWidth="1"/>
    <col min="10758" max="11007" width="11.42578125" style="1"/>
    <col min="11008" max="11008" width="53.42578125" style="1" customWidth="1"/>
    <col min="11009" max="11010" width="20.85546875" style="1" customWidth="1"/>
    <col min="11011" max="11011" width="25.28515625" style="1" customWidth="1"/>
    <col min="11012" max="11012" width="26.7109375" style="1" customWidth="1"/>
    <col min="11013" max="11013" width="20.85546875" style="1" customWidth="1"/>
    <col min="11014" max="11263" width="11.42578125" style="1"/>
    <col min="11264" max="11264" width="53.42578125" style="1" customWidth="1"/>
    <col min="11265" max="11266" width="20.85546875" style="1" customWidth="1"/>
    <col min="11267" max="11267" width="25.28515625" style="1" customWidth="1"/>
    <col min="11268" max="11268" width="26.7109375" style="1" customWidth="1"/>
    <col min="11269" max="11269" width="20.85546875" style="1" customWidth="1"/>
    <col min="11270" max="11519" width="11.42578125" style="1"/>
    <col min="11520" max="11520" width="53.42578125" style="1" customWidth="1"/>
    <col min="11521" max="11522" width="20.85546875" style="1" customWidth="1"/>
    <col min="11523" max="11523" width="25.28515625" style="1" customWidth="1"/>
    <col min="11524" max="11524" width="26.7109375" style="1" customWidth="1"/>
    <col min="11525" max="11525" width="20.85546875" style="1" customWidth="1"/>
    <col min="11526" max="11775" width="11.42578125" style="1"/>
    <col min="11776" max="11776" width="53.42578125" style="1" customWidth="1"/>
    <col min="11777" max="11778" width="20.85546875" style="1" customWidth="1"/>
    <col min="11779" max="11779" width="25.28515625" style="1" customWidth="1"/>
    <col min="11780" max="11780" width="26.7109375" style="1" customWidth="1"/>
    <col min="11781" max="11781" width="20.85546875" style="1" customWidth="1"/>
    <col min="11782" max="12031" width="11.42578125" style="1"/>
    <col min="12032" max="12032" width="53.42578125" style="1" customWidth="1"/>
    <col min="12033" max="12034" width="20.85546875" style="1" customWidth="1"/>
    <col min="12035" max="12035" width="25.28515625" style="1" customWidth="1"/>
    <col min="12036" max="12036" width="26.7109375" style="1" customWidth="1"/>
    <col min="12037" max="12037" width="20.85546875" style="1" customWidth="1"/>
    <col min="12038" max="12287" width="11.42578125" style="1"/>
    <col min="12288" max="12288" width="53.42578125" style="1" customWidth="1"/>
    <col min="12289" max="12290" width="20.85546875" style="1" customWidth="1"/>
    <col min="12291" max="12291" width="25.28515625" style="1" customWidth="1"/>
    <col min="12292" max="12292" width="26.7109375" style="1" customWidth="1"/>
    <col min="12293" max="12293" width="20.85546875" style="1" customWidth="1"/>
    <col min="12294" max="12543" width="11.42578125" style="1"/>
    <col min="12544" max="12544" width="53.42578125" style="1" customWidth="1"/>
    <col min="12545" max="12546" width="20.85546875" style="1" customWidth="1"/>
    <col min="12547" max="12547" width="25.28515625" style="1" customWidth="1"/>
    <col min="12548" max="12548" width="26.7109375" style="1" customWidth="1"/>
    <col min="12549" max="12549" width="20.85546875" style="1" customWidth="1"/>
    <col min="12550" max="12799" width="11.42578125" style="1"/>
    <col min="12800" max="12800" width="53.42578125" style="1" customWidth="1"/>
    <col min="12801" max="12802" width="20.85546875" style="1" customWidth="1"/>
    <col min="12803" max="12803" width="25.28515625" style="1" customWidth="1"/>
    <col min="12804" max="12804" width="26.7109375" style="1" customWidth="1"/>
    <col min="12805" max="12805" width="20.85546875" style="1" customWidth="1"/>
    <col min="12806" max="13055" width="11.42578125" style="1"/>
    <col min="13056" max="13056" width="53.42578125" style="1" customWidth="1"/>
    <col min="13057" max="13058" width="20.85546875" style="1" customWidth="1"/>
    <col min="13059" max="13059" width="25.28515625" style="1" customWidth="1"/>
    <col min="13060" max="13060" width="26.7109375" style="1" customWidth="1"/>
    <col min="13061" max="13061" width="20.85546875" style="1" customWidth="1"/>
    <col min="13062" max="13311" width="11.42578125" style="1"/>
    <col min="13312" max="13312" width="53.42578125" style="1" customWidth="1"/>
    <col min="13313" max="13314" width="20.85546875" style="1" customWidth="1"/>
    <col min="13315" max="13315" width="25.28515625" style="1" customWidth="1"/>
    <col min="13316" max="13316" width="26.7109375" style="1" customWidth="1"/>
    <col min="13317" max="13317" width="20.85546875" style="1" customWidth="1"/>
    <col min="13318" max="13567" width="11.42578125" style="1"/>
    <col min="13568" max="13568" width="53.42578125" style="1" customWidth="1"/>
    <col min="13569" max="13570" width="20.85546875" style="1" customWidth="1"/>
    <col min="13571" max="13571" width="25.28515625" style="1" customWidth="1"/>
    <col min="13572" max="13572" width="26.7109375" style="1" customWidth="1"/>
    <col min="13573" max="13573" width="20.85546875" style="1" customWidth="1"/>
    <col min="13574" max="13823" width="11.42578125" style="1"/>
    <col min="13824" max="13824" width="53.42578125" style="1" customWidth="1"/>
    <col min="13825" max="13826" width="20.85546875" style="1" customWidth="1"/>
    <col min="13827" max="13827" width="25.28515625" style="1" customWidth="1"/>
    <col min="13828" max="13828" width="26.7109375" style="1" customWidth="1"/>
    <col min="13829" max="13829" width="20.85546875" style="1" customWidth="1"/>
    <col min="13830" max="14079" width="11.42578125" style="1"/>
    <col min="14080" max="14080" width="53.42578125" style="1" customWidth="1"/>
    <col min="14081" max="14082" width="20.85546875" style="1" customWidth="1"/>
    <col min="14083" max="14083" width="25.28515625" style="1" customWidth="1"/>
    <col min="14084" max="14084" width="26.7109375" style="1" customWidth="1"/>
    <col min="14085" max="14085" width="20.85546875" style="1" customWidth="1"/>
    <col min="14086" max="14335" width="11.42578125" style="1"/>
    <col min="14336" max="14336" width="53.42578125" style="1" customWidth="1"/>
    <col min="14337" max="14338" width="20.85546875" style="1" customWidth="1"/>
    <col min="14339" max="14339" width="25.28515625" style="1" customWidth="1"/>
    <col min="14340" max="14340" width="26.7109375" style="1" customWidth="1"/>
    <col min="14341" max="14341" width="20.85546875" style="1" customWidth="1"/>
    <col min="14342" max="14591" width="11.42578125" style="1"/>
    <col min="14592" max="14592" width="53.42578125" style="1" customWidth="1"/>
    <col min="14593" max="14594" width="20.85546875" style="1" customWidth="1"/>
    <col min="14595" max="14595" width="25.28515625" style="1" customWidth="1"/>
    <col min="14596" max="14596" width="26.7109375" style="1" customWidth="1"/>
    <col min="14597" max="14597" width="20.85546875" style="1" customWidth="1"/>
    <col min="14598" max="14847" width="11.42578125" style="1"/>
    <col min="14848" max="14848" width="53.42578125" style="1" customWidth="1"/>
    <col min="14849" max="14850" width="20.85546875" style="1" customWidth="1"/>
    <col min="14851" max="14851" width="25.28515625" style="1" customWidth="1"/>
    <col min="14852" max="14852" width="26.7109375" style="1" customWidth="1"/>
    <col min="14853" max="14853" width="20.85546875" style="1" customWidth="1"/>
    <col min="14854" max="15103" width="11.42578125" style="1"/>
    <col min="15104" max="15104" width="53.42578125" style="1" customWidth="1"/>
    <col min="15105" max="15106" width="20.85546875" style="1" customWidth="1"/>
    <col min="15107" max="15107" width="25.28515625" style="1" customWidth="1"/>
    <col min="15108" max="15108" width="26.7109375" style="1" customWidth="1"/>
    <col min="15109" max="15109" width="20.85546875" style="1" customWidth="1"/>
    <col min="15110" max="15359" width="11.42578125" style="1"/>
    <col min="15360" max="15360" width="53.42578125" style="1" customWidth="1"/>
    <col min="15361" max="15362" width="20.85546875" style="1" customWidth="1"/>
    <col min="15363" max="15363" width="25.28515625" style="1" customWidth="1"/>
    <col min="15364" max="15364" width="26.7109375" style="1" customWidth="1"/>
    <col min="15365" max="15365" width="20.85546875" style="1" customWidth="1"/>
    <col min="15366" max="15615" width="11.42578125" style="1"/>
    <col min="15616" max="15616" width="53.42578125" style="1" customWidth="1"/>
    <col min="15617" max="15618" width="20.85546875" style="1" customWidth="1"/>
    <col min="15619" max="15619" width="25.28515625" style="1" customWidth="1"/>
    <col min="15620" max="15620" width="26.7109375" style="1" customWidth="1"/>
    <col min="15621" max="15621" width="20.85546875" style="1" customWidth="1"/>
    <col min="15622" max="15871" width="11.42578125" style="1"/>
    <col min="15872" max="15872" width="53.42578125" style="1" customWidth="1"/>
    <col min="15873" max="15874" width="20.85546875" style="1" customWidth="1"/>
    <col min="15875" max="15875" width="25.28515625" style="1" customWidth="1"/>
    <col min="15876" max="15876" width="26.7109375" style="1" customWidth="1"/>
    <col min="15877" max="15877" width="20.85546875" style="1" customWidth="1"/>
    <col min="15878" max="16127" width="11.42578125" style="1"/>
    <col min="16128" max="16128" width="53.42578125" style="1" customWidth="1"/>
    <col min="16129" max="16130" width="20.85546875" style="1" customWidth="1"/>
    <col min="16131" max="16131" width="25.28515625" style="1" customWidth="1"/>
    <col min="16132" max="16132" width="26.7109375" style="1" customWidth="1"/>
    <col min="16133" max="16133" width="20.85546875" style="1" customWidth="1"/>
    <col min="16134" max="16384" width="11.42578125" style="1"/>
  </cols>
  <sheetData>
    <row r="1" spans="2:10" customFormat="1" ht="9" customHeight="1">
      <c r="D1" s="16"/>
    </row>
    <row r="2" spans="2:10" customFormat="1" ht="21.75" customHeight="1">
      <c r="B2" s="171" t="s">
        <v>80</v>
      </c>
      <c r="C2" s="18"/>
      <c r="D2" s="18"/>
      <c r="E2" s="19"/>
      <c r="F2" s="395"/>
    </row>
    <row r="3" spans="2:10" ht="13.8" thickBot="1"/>
    <row r="4" spans="2:10">
      <c r="B4" s="8" t="s">
        <v>32</v>
      </c>
      <c r="C4" s="2"/>
      <c r="D4" s="2"/>
      <c r="E4" s="6"/>
    </row>
    <row r="5" spans="2:10">
      <c r="B5" s="9" t="s">
        <v>314</v>
      </c>
      <c r="C5" s="3"/>
      <c r="D5" s="3"/>
      <c r="E5" s="7"/>
    </row>
    <row r="6" spans="2:10">
      <c r="B6" s="9" t="s">
        <v>370</v>
      </c>
      <c r="C6" s="3"/>
      <c r="D6" s="3"/>
      <c r="E6" s="7"/>
    </row>
    <row r="7" spans="2:10" ht="13.8" thickBot="1">
      <c r="B7" s="10"/>
      <c r="C7" s="4"/>
      <c r="D7" s="4"/>
      <c r="E7" s="5"/>
    </row>
    <row r="8" spans="2:10" ht="13.8" thickBot="1"/>
    <row r="9" spans="2:10" ht="13.8" thickBot="1">
      <c r="B9" s="196" t="s">
        <v>246</v>
      </c>
      <c r="C9" s="307"/>
      <c r="D9" s="307"/>
      <c r="E9" s="308"/>
    </row>
    <row r="10" spans="2:10" customFormat="1" ht="48" customHeight="1" thickBot="1">
      <c r="B10" s="303"/>
      <c r="C10" s="304" t="s">
        <v>309</v>
      </c>
      <c r="D10" s="305" t="s">
        <v>311</v>
      </c>
      <c r="E10" s="306" t="s">
        <v>310</v>
      </c>
      <c r="F10" s="3"/>
      <c r="G10" s="17"/>
      <c r="H10" s="17"/>
      <c r="I10" s="17"/>
      <c r="J10" s="17"/>
    </row>
    <row r="11" spans="2:10" customFormat="1">
      <c r="B11" s="302" t="s">
        <v>33</v>
      </c>
      <c r="C11" s="309">
        <v>2534177</v>
      </c>
      <c r="D11" s="310">
        <v>1566309</v>
      </c>
      <c r="E11" s="315" t="s">
        <v>313</v>
      </c>
      <c r="F11" s="300"/>
      <c r="G11" s="299"/>
      <c r="H11" s="299"/>
      <c r="I11" s="299"/>
      <c r="J11" s="17"/>
    </row>
    <row r="12" spans="2:10" customFormat="1">
      <c r="B12" s="179" t="s">
        <v>247</v>
      </c>
      <c r="C12" s="311">
        <v>6371901</v>
      </c>
      <c r="D12" s="312" t="s">
        <v>312</v>
      </c>
      <c r="E12" s="316" t="s">
        <v>313</v>
      </c>
      <c r="F12" s="300"/>
      <c r="G12" s="299"/>
      <c r="H12" s="299"/>
      <c r="I12" s="299"/>
      <c r="J12" s="17"/>
    </row>
    <row r="13" spans="2:10" customFormat="1" ht="13.8" thickBot="1">
      <c r="B13" s="179" t="s">
        <v>34</v>
      </c>
      <c r="C13" s="313">
        <v>486298909</v>
      </c>
      <c r="D13" s="314">
        <v>208283396</v>
      </c>
      <c r="E13" s="317" t="s">
        <v>313</v>
      </c>
      <c r="F13" s="300"/>
      <c r="G13" s="299"/>
      <c r="H13" s="299"/>
      <c r="I13" s="299"/>
      <c r="J13" s="17"/>
    </row>
    <row r="14" spans="2:10" customFormat="1">
      <c r="B14" s="175" t="s">
        <v>248</v>
      </c>
      <c r="C14" s="632"/>
      <c r="D14" s="613"/>
      <c r="E14" s="614"/>
      <c r="F14" s="299"/>
      <c r="G14" s="299"/>
      <c r="H14" s="299"/>
      <c r="I14" s="17"/>
      <c r="J14" s="17"/>
    </row>
    <row r="15" spans="2:10" customFormat="1" ht="28.2" customHeight="1">
      <c r="B15" s="636" t="s">
        <v>408</v>
      </c>
      <c r="C15" s="607"/>
      <c r="D15" s="607"/>
      <c r="E15" s="608"/>
      <c r="F15" s="299"/>
      <c r="G15" s="299"/>
      <c r="H15" s="299"/>
      <c r="I15" s="17"/>
      <c r="J15" s="17"/>
    </row>
    <row r="16" spans="2:10" customFormat="1" ht="14.4" customHeight="1">
      <c r="B16" s="637" t="s">
        <v>316</v>
      </c>
      <c r="C16" s="638"/>
      <c r="D16" s="638"/>
      <c r="E16" s="639"/>
      <c r="F16" s="299"/>
      <c r="G16" s="299"/>
      <c r="H16" s="512"/>
      <c r="I16" s="17"/>
      <c r="J16" s="17"/>
    </row>
    <row r="17" spans="2:10" customFormat="1" ht="12.6" customHeight="1">
      <c r="B17" s="518" t="s">
        <v>410</v>
      </c>
      <c r="C17" s="512"/>
      <c r="D17" s="512"/>
      <c r="E17" s="513"/>
      <c r="F17" s="299"/>
      <c r="G17" s="299"/>
      <c r="H17" s="299"/>
      <c r="I17" s="17"/>
      <c r="J17" s="17"/>
    </row>
    <row r="18" spans="2:10" customFormat="1" ht="15" customHeight="1">
      <c r="B18" s="511" t="s">
        <v>409</v>
      </c>
      <c r="C18" s="512"/>
      <c r="D18" s="512"/>
      <c r="E18" s="513"/>
      <c r="F18" s="299"/>
      <c r="G18" s="299"/>
      <c r="H18" s="299"/>
      <c r="I18" s="17"/>
      <c r="J18" s="17"/>
    </row>
    <row r="19" spans="2:10" customFormat="1" ht="16.8" customHeight="1" thickBot="1">
      <c r="B19" s="290" t="s">
        <v>249</v>
      </c>
      <c r="C19" s="633" t="s">
        <v>315</v>
      </c>
      <c r="D19" s="634"/>
      <c r="E19" s="635"/>
      <c r="F19" s="299"/>
      <c r="G19" s="299"/>
      <c r="H19" s="299"/>
    </row>
    <row r="20" spans="2:10" customFormat="1">
      <c r="B20" s="301"/>
      <c r="C20" s="146"/>
      <c r="D20" s="146"/>
      <c r="E20" s="146"/>
      <c r="F20" s="299"/>
      <c r="G20" s="299"/>
      <c r="H20" s="299"/>
    </row>
    <row r="21" spans="2:10" customFormat="1" ht="13.8" thickBot="1">
      <c r="B21" s="206"/>
      <c r="C21" s="206"/>
      <c r="D21" s="206"/>
      <c r="E21" s="206"/>
      <c r="F21" s="299"/>
      <c r="G21" s="299"/>
      <c r="H21" s="299"/>
    </row>
    <row r="22" spans="2:10" customFormat="1" ht="13.8" thickBot="1">
      <c r="B22" s="176" t="s">
        <v>272</v>
      </c>
      <c r="C22" s="207"/>
      <c r="D22" s="207"/>
      <c r="E22" s="208"/>
      <c r="F22" s="299"/>
      <c r="G22" s="299"/>
      <c r="H22" s="299"/>
    </row>
    <row r="23" spans="2:10" customFormat="1" ht="56.4" customHeight="1" thickBot="1">
      <c r="B23" s="177" t="s">
        <v>318</v>
      </c>
      <c r="C23" s="233" t="s">
        <v>309</v>
      </c>
      <c r="D23" s="234" t="s">
        <v>311</v>
      </c>
      <c r="E23" s="205" t="s">
        <v>250</v>
      </c>
      <c r="F23" s="1"/>
    </row>
    <row r="24" spans="2:10" customFormat="1">
      <c r="B24" s="174" t="s">
        <v>268</v>
      </c>
      <c r="C24" s="210"/>
      <c r="D24" s="207"/>
      <c r="E24" s="482"/>
      <c r="F24" s="1"/>
    </row>
    <row r="25" spans="2:10" customFormat="1" ht="26.4">
      <c r="B25" s="226" t="s">
        <v>27</v>
      </c>
      <c r="C25" s="227"/>
      <c r="D25" s="228">
        <v>9.5200000000000007E-2</v>
      </c>
      <c r="E25" s="480" t="s">
        <v>247</v>
      </c>
      <c r="F25" s="1"/>
    </row>
    <row r="26" spans="2:10" customFormat="1" ht="16.2" customHeight="1">
      <c r="B26" s="181" t="s">
        <v>269</v>
      </c>
      <c r="C26" s="291"/>
      <c r="D26" s="292"/>
      <c r="E26" s="481"/>
      <c r="F26" s="1"/>
    </row>
    <row r="27" spans="2:10" customFormat="1" ht="26.4">
      <c r="B27" s="226" t="s">
        <v>27</v>
      </c>
      <c r="C27" s="227"/>
      <c r="D27" s="228">
        <v>0.215</v>
      </c>
      <c r="E27" s="480" t="s">
        <v>247</v>
      </c>
      <c r="F27" s="1"/>
    </row>
    <row r="28" spans="2:10" customFormat="1">
      <c r="B28" s="181" t="s">
        <v>270</v>
      </c>
      <c r="C28" s="212"/>
      <c r="D28" s="146"/>
      <c r="E28" s="483"/>
      <c r="F28" s="1"/>
    </row>
    <row r="29" spans="2:10" customFormat="1" ht="26.4">
      <c r="B29" s="484" t="s">
        <v>27</v>
      </c>
      <c r="C29" s="485"/>
      <c r="D29" s="486">
        <v>4.4999999999999997E-3</v>
      </c>
      <c r="E29" s="487" t="s">
        <v>247</v>
      </c>
      <c r="F29" s="1"/>
    </row>
    <row r="30" spans="2:10" customFormat="1">
      <c r="B30" s="296" t="s">
        <v>271</v>
      </c>
      <c r="C30" s="187"/>
      <c r="D30" s="488"/>
      <c r="E30" s="489"/>
      <c r="F30" s="1"/>
    </row>
    <row r="31" spans="2:10" customFormat="1" ht="26.4">
      <c r="B31" s="226" t="s">
        <v>27</v>
      </c>
      <c r="C31" s="227"/>
      <c r="D31" s="228">
        <v>0.32150000000000001</v>
      </c>
      <c r="E31" s="480" t="s">
        <v>247</v>
      </c>
      <c r="F31" s="1"/>
    </row>
    <row r="32" spans="2:10" customFormat="1" ht="26.4">
      <c r="B32" s="229" t="s">
        <v>258</v>
      </c>
      <c r="C32" s="230">
        <v>1.67E-2</v>
      </c>
      <c r="D32" s="231"/>
      <c r="E32" s="480" t="s">
        <v>307</v>
      </c>
      <c r="F32" s="1"/>
    </row>
    <row r="33" spans="2:9" customFormat="1">
      <c r="B33" s="289" t="s">
        <v>259</v>
      </c>
      <c r="C33" s="146"/>
      <c r="D33" s="146"/>
      <c r="E33" s="211"/>
      <c r="F33" s="1"/>
    </row>
    <row r="34" spans="2:9" customFormat="1">
      <c r="B34" s="629" t="s">
        <v>308</v>
      </c>
      <c r="C34" s="630"/>
      <c r="D34" s="630"/>
      <c r="E34" s="631"/>
      <c r="F34" s="1"/>
    </row>
    <row r="35" spans="2:9" customFormat="1" ht="25.8" customHeight="1">
      <c r="B35" s="646" t="s">
        <v>317</v>
      </c>
      <c r="C35" s="630"/>
      <c r="D35" s="630"/>
      <c r="E35" s="631"/>
      <c r="F35" s="1"/>
    </row>
    <row r="36" spans="2:9" customFormat="1" ht="18.600000000000001" customHeight="1">
      <c r="B36" s="648" t="s">
        <v>368</v>
      </c>
      <c r="C36" s="593"/>
      <c r="D36" s="593"/>
      <c r="E36" s="649"/>
      <c r="F36" s="1"/>
    </row>
    <row r="37" spans="2:9" customFormat="1">
      <c r="B37" s="647" t="s">
        <v>319</v>
      </c>
      <c r="C37" s="630"/>
      <c r="D37" s="630"/>
      <c r="E37" s="631"/>
      <c r="F37" s="1"/>
    </row>
    <row r="38" spans="2:9" customFormat="1" ht="13.8" thickBot="1">
      <c r="B38" s="650" t="s">
        <v>369</v>
      </c>
      <c r="C38" s="651"/>
      <c r="D38" s="651"/>
      <c r="E38" s="652"/>
      <c r="F38" s="1"/>
    </row>
    <row r="39" spans="2:9" customFormat="1" ht="13.8" thickBot="1">
      <c r="B39" s="293"/>
      <c r="C39" s="207"/>
      <c r="D39" s="207"/>
      <c r="E39" s="207"/>
      <c r="F39" s="1"/>
    </row>
    <row r="40" spans="2:9" customFormat="1">
      <c r="B40" s="656" t="s">
        <v>31</v>
      </c>
      <c r="C40" s="613"/>
      <c r="D40" s="613"/>
      <c r="E40" s="614"/>
      <c r="F40" s="1"/>
      <c r="I40" s="1"/>
    </row>
    <row r="41" spans="2:9" customFormat="1" ht="13.8" thickBot="1">
      <c r="B41" s="657"/>
      <c r="C41" s="651"/>
      <c r="D41" s="651"/>
      <c r="E41" s="652"/>
      <c r="F41" s="1"/>
      <c r="I41" s="1"/>
    </row>
    <row r="42" spans="2:9" customFormat="1" ht="42.6" thickBot="1">
      <c r="B42" s="182"/>
      <c r="C42" s="233" t="s">
        <v>309</v>
      </c>
      <c r="D42" s="234" t="s">
        <v>311</v>
      </c>
      <c r="E42" s="235" t="s">
        <v>310</v>
      </c>
      <c r="F42" s="1"/>
      <c r="I42" s="1"/>
    </row>
    <row r="43" spans="2:9" customFormat="1" ht="13.8" thickBot="1">
      <c r="B43" s="177"/>
      <c r="C43" s="661" t="s">
        <v>387</v>
      </c>
      <c r="D43" s="662"/>
      <c r="E43" s="663"/>
      <c r="F43" s="1"/>
    </row>
    <row r="44" spans="2:9" customFormat="1">
      <c r="B44" s="174" t="s">
        <v>372</v>
      </c>
      <c r="C44" s="670"/>
      <c r="D44" s="668"/>
      <c r="E44" s="669"/>
      <c r="F44" s="1"/>
    </row>
    <row r="45" spans="2:9" customFormat="1">
      <c r="B45" s="179" t="s">
        <v>381</v>
      </c>
      <c r="C45" s="453">
        <v>0.77600000000000002</v>
      </c>
      <c r="D45" s="213">
        <v>0.91049999999999998</v>
      </c>
      <c r="E45" s="214">
        <v>0</v>
      </c>
      <c r="F45" s="1"/>
    </row>
    <row r="46" spans="2:9" customFormat="1">
      <c r="B46" s="179" t="s">
        <v>382</v>
      </c>
      <c r="C46" s="454">
        <v>0.224</v>
      </c>
      <c r="D46" s="215">
        <v>8.9499999999999996E-2</v>
      </c>
      <c r="E46" s="216">
        <v>0</v>
      </c>
      <c r="F46" s="1"/>
    </row>
    <row r="47" spans="2:9" customFormat="1" ht="13.8" thickBot="1">
      <c r="B47" s="452" t="s">
        <v>383</v>
      </c>
      <c r="C47" s="473">
        <v>0</v>
      </c>
      <c r="D47" s="474">
        <v>0</v>
      </c>
      <c r="E47" s="475">
        <v>1</v>
      </c>
      <c r="F47" s="1"/>
    </row>
    <row r="48" spans="2:9" customFormat="1">
      <c r="B48" s="180" t="s">
        <v>28</v>
      </c>
      <c r="C48" s="667"/>
      <c r="D48" s="668"/>
      <c r="E48" s="669"/>
      <c r="F48" s="1"/>
    </row>
    <row r="49" spans="2:6" customFormat="1">
      <c r="B49" s="455" t="s">
        <v>371</v>
      </c>
      <c r="C49" s="456">
        <v>0.61</v>
      </c>
      <c r="D49" s="495">
        <v>0.77629999999999999</v>
      </c>
      <c r="E49" s="499">
        <v>0</v>
      </c>
      <c r="F49" s="1"/>
    </row>
    <row r="50" spans="2:6" customFormat="1">
      <c r="B50" s="179" t="s">
        <v>382</v>
      </c>
      <c r="C50" s="457">
        <v>0.38500000000000001</v>
      </c>
      <c r="D50" s="496">
        <v>0.22370000000000001</v>
      </c>
      <c r="E50" s="500">
        <v>0</v>
      </c>
      <c r="F50" s="1"/>
    </row>
    <row r="51" spans="2:6" customFormat="1" ht="13.8" thickBot="1">
      <c r="B51" s="452" t="s">
        <v>383</v>
      </c>
      <c r="C51" s="468">
        <v>0</v>
      </c>
      <c r="D51" s="497">
        <v>0</v>
      </c>
      <c r="E51" s="498">
        <v>1</v>
      </c>
      <c r="F51" s="1"/>
    </row>
    <row r="52" spans="2:6" customFormat="1">
      <c r="B52" s="174" t="s">
        <v>29</v>
      </c>
      <c r="C52" s="469"/>
      <c r="D52" s="469"/>
      <c r="E52" s="208"/>
      <c r="F52" s="1"/>
    </row>
    <row r="53" spans="2:6" customFormat="1">
      <c r="B53" s="455" t="s">
        <v>371</v>
      </c>
      <c r="C53" s="470">
        <v>0.97099999999999997</v>
      </c>
      <c r="D53" s="501">
        <v>0.99550000000000005</v>
      </c>
      <c r="E53" s="500">
        <v>0</v>
      </c>
      <c r="F53" s="1"/>
    </row>
    <row r="54" spans="2:6" customFormat="1">
      <c r="B54" s="179" t="s">
        <v>382</v>
      </c>
      <c r="C54" s="470">
        <v>2.9000000000000001E-2</v>
      </c>
      <c r="D54" s="501">
        <v>4.4999999999999997E-3</v>
      </c>
      <c r="E54" s="500">
        <v>0</v>
      </c>
      <c r="F54" s="1"/>
    </row>
    <row r="55" spans="2:6" customFormat="1" ht="13.8" thickBot="1">
      <c r="B55" s="452" t="s">
        <v>383</v>
      </c>
      <c r="C55" s="468">
        <v>0</v>
      </c>
      <c r="D55" s="497">
        <v>0</v>
      </c>
      <c r="E55" s="498">
        <v>1</v>
      </c>
      <c r="F55" s="1"/>
    </row>
    <row r="56" spans="2:6" customFormat="1">
      <c r="B56" s="181" t="s">
        <v>30</v>
      </c>
      <c r="C56" s="471"/>
      <c r="D56" s="471"/>
      <c r="E56" s="211"/>
      <c r="F56" s="1"/>
    </row>
    <row r="57" spans="2:6" customFormat="1">
      <c r="B57" s="465" t="s">
        <v>380</v>
      </c>
      <c r="C57" s="470">
        <v>0.57199999999999995</v>
      </c>
      <c r="D57" s="472">
        <v>0.81259999999999999</v>
      </c>
      <c r="E57" s="298"/>
      <c r="F57" s="1"/>
    </row>
    <row r="58" spans="2:6" customFormat="1">
      <c r="B58" s="465" t="s">
        <v>379</v>
      </c>
      <c r="C58" s="470">
        <v>0.42799999999999999</v>
      </c>
      <c r="D58" s="472">
        <v>0.18740000000000001</v>
      </c>
      <c r="E58" s="467">
        <v>1</v>
      </c>
      <c r="F58" s="1"/>
    </row>
    <row r="59" spans="2:6" customFormat="1" ht="13.8" thickBot="1">
      <c r="B59" s="181"/>
      <c r="C59" s="468"/>
      <c r="D59" s="477"/>
      <c r="E59" s="476"/>
      <c r="F59" s="1"/>
    </row>
    <row r="60" spans="2:6" customFormat="1">
      <c r="B60" s="612" t="s">
        <v>259</v>
      </c>
      <c r="C60" s="613"/>
      <c r="D60" s="613"/>
      <c r="E60" s="614"/>
      <c r="F60" s="1"/>
    </row>
    <row r="61" spans="2:6" customFormat="1" ht="30" customHeight="1">
      <c r="B61" s="653" t="s">
        <v>384</v>
      </c>
      <c r="C61" s="625"/>
      <c r="D61" s="625"/>
      <c r="E61" s="608"/>
      <c r="F61" s="1"/>
    </row>
    <row r="62" spans="2:6" customFormat="1" ht="15.6" customHeight="1">
      <c r="B62" s="626" t="s">
        <v>385</v>
      </c>
      <c r="C62" s="625"/>
      <c r="D62" s="625"/>
      <c r="E62" s="608"/>
      <c r="F62" s="1"/>
    </row>
    <row r="63" spans="2:6" customFormat="1" ht="29.4" customHeight="1">
      <c r="B63" s="624" t="s">
        <v>402</v>
      </c>
      <c r="C63" s="625"/>
      <c r="D63" s="625"/>
      <c r="E63" s="608"/>
      <c r="F63" s="1"/>
    </row>
    <row r="64" spans="2:6" customFormat="1" ht="15" customHeight="1">
      <c r="B64" s="626" t="s">
        <v>369</v>
      </c>
      <c r="C64" s="627"/>
      <c r="D64" s="627"/>
      <c r="E64" s="628"/>
      <c r="F64" s="1"/>
    </row>
    <row r="65" spans="2:9" customFormat="1" ht="30" customHeight="1" thickBot="1">
      <c r="B65" s="643" t="s">
        <v>403</v>
      </c>
      <c r="C65" s="644"/>
      <c r="D65" s="644"/>
      <c r="E65" s="645"/>
      <c r="F65" s="1"/>
    </row>
    <row r="66" spans="2:9" customFormat="1" ht="13.8" thickBot="1">
      <c r="B66" s="206"/>
      <c r="C66" s="206"/>
      <c r="D66" s="206"/>
      <c r="E66" s="206"/>
      <c r="F66" s="1"/>
    </row>
    <row r="67" spans="2:9" customFormat="1" ht="13.8" thickBot="1">
      <c r="B67" s="174" t="s">
        <v>10</v>
      </c>
      <c r="C67" s="294"/>
      <c r="D67" s="219"/>
      <c r="E67" s="220"/>
      <c r="F67" s="1"/>
    </row>
    <row r="68" spans="2:9" customFormat="1">
      <c r="B68" s="295"/>
      <c r="C68" s="618" t="s">
        <v>11</v>
      </c>
      <c r="D68" s="619"/>
      <c r="E68" s="620"/>
      <c r="F68" s="1"/>
    </row>
    <row r="69" spans="2:9" customFormat="1" ht="13.8" thickBot="1">
      <c r="B69" s="492"/>
      <c r="C69" s="621"/>
      <c r="D69" s="622"/>
      <c r="E69" s="623"/>
      <c r="F69" s="1"/>
    </row>
    <row r="70" spans="2:9" customFormat="1" ht="42.6" thickBot="1">
      <c r="B70" s="295"/>
      <c r="C70" s="304" t="s">
        <v>309</v>
      </c>
      <c r="D70" s="305" t="s">
        <v>311</v>
      </c>
      <c r="E70" s="306" t="s">
        <v>310</v>
      </c>
      <c r="F70" s="1"/>
    </row>
    <row r="71" spans="2:9" customFormat="1" ht="15" customHeight="1" thickBot="1">
      <c r="B71" s="295"/>
      <c r="C71" s="615" t="s">
        <v>387</v>
      </c>
      <c r="D71" s="616"/>
      <c r="E71" s="617"/>
      <c r="F71" s="1"/>
    </row>
    <row r="72" spans="2:9" customFormat="1">
      <c r="B72" s="183" t="s">
        <v>0</v>
      </c>
      <c r="C72" s="184"/>
      <c r="D72" s="185"/>
      <c r="E72" s="194"/>
      <c r="F72" s="1"/>
    </row>
    <row r="73" spans="2:9" customFormat="1">
      <c r="B73" s="186" t="s">
        <v>1</v>
      </c>
      <c r="C73" s="319">
        <v>6.0000000000000001E-3</v>
      </c>
      <c r="D73" s="546">
        <v>6.6E-3</v>
      </c>
      <c r="E73" s="490"/>
      <c r="F73" s="1"/>
    </row>
    <row r="74" spans="2:9" customFormat="1">
      <c r="B74" s="187" t="s">
        <v>2</v>
      </c>
      <c r="C74" s="320">
        <v>0.50800000000000001</v>
      </c>
      <c r="D74" s="547">
        <v>0.4108</v>
      </c>
      <c r="E74" s="466"/>
      <c r="F74" s="1"/>
    </row>
    <row r="75" spans="2:9" customFormat="1">
      <c r="B75" s="190" t="s">
        <v>3</v>
      </c>
      <c r="C75" s="321">
        <v>0.48599999999999999</v>
      </c>
      <c r="D75" s="548">
        <v>0.58250000000000002</v>
      </c>
      <c r="E75" s="491"/>
      <c r="F75" s="1"/>
    </row>
    <row r="76" spans="2:9" customFormat="1" ht="13.8" thickBot="1">
      <c r="B76" s="191"/>
      <c r="C76" s="192"/>
      <c r="D76" s="549"/>
      <c r="E76" s="193"/>
      <c r="F76" s="3"/>
      <c r="G76" s="17"/>
      <c r="H76" s="17"/>
      <c r="I76" s="17"/>
    </row>
    <row r="77" spans="2:9" customFormat="1">
      <c r="B77" s="183" t="s">
        <v>4</v>
      </c>
      <c r="C77" s="184"/>
      <c r="D77" s="550"/>
      <c r="E77" s="194"/>
      <c r="F77" s="3"/>
      <c r="G77" s="461"/>
      <c r="H77" s="462"/>
      <c r="I77" s="462"/>
    </row>
    <row r="78" spans="2:9" customFormat="1">
      <c r="B78" s="187" t="s">
        <v>1</v>
      </c>
      <c r="C78" s="318">
        <v>6.0000000000000001E-3</v>
      </c>
      <c r="D78" s="551">
        <v>6.6E-3</v>
      </c>
      <c r="E78" s="189"/>
      <c r="F78" s="3"/>
      <c r="G78" s="461"/>
      <c r="H78" s="462"/>
      <c r="I78" s="462"/>
    </row>
    <row r="79" spans="2:9" customFormat="1">
      <c r="B79" s="187" t="s">
        <v>5</v>
      </c>
      <c r="C79" s="318">
        <v>8.6999999999999994E-2</v>
      </c>
      <c r="D79" s="551">
        <v>0.1033</v>
      </c>
      <c r="E79" s="189"/>
      <c r="F79" s="3"/>
      <c r="G79" s="610"/>
      <c r="H79" s="604"/>
      <c r="I79" s="604"/>
    </row>
    <row r="80" spans="2:9" customFormat="1">
      <c r="B80" s="187" t="s">
        <v>6</v>
      </c>
      <c r="C80" s="318">
        <v>0.63800000000000001</v>
      </c>
      <c r="D80" s="551">
        <v>0.58069999999999999</v>
      </c>
      <c r="E80" s="189"/>
      <c r="F80" s="3"/>
      <c r="G80" s="611"/>
      <c r="H80" s="604"/>
      <c r="I80" s="604"/>
    </row>
    <row r="81" spans="2:9" customFormat="1">
      <c r="B81" s="187" t="s">
        <v>7</v>
      </c>
      <c r="C81" s="318"/>
      <c r="D81" s="551">
        <v>1.4E-3</v>
      </c>
      <c r="E81" s="189"/>
      <c r="F81" s="3"/>
      <c r="G81" s="461"/>
      <c r="H81" s="462"/>
      <c r="I81" s="462"/>
    </row>
    <row r="82" spans="2:9" customFormat="1">
      <c r="B82" s="187" t="s">
        <v>8</v>
      </c>
      <c r="C82" s="318">
        <v>0.12</v>
      </c>
      <c r="D82" s="551">
        <v>0.17499999999999999</v>
      </c>
      <c r="E82" s="189"/>
      <c r="F82" s="3"/>
      <c r="G82" s="461"/>
      <c r="H82" s="463"/>
      <c r="I82" s="462"/>
    </row>
    <row r="83" spans="2:9" customFormat="1" ht="13.8" thickBot="1">
      <c r="B83" s="187" t="s">
        <v>9</v>
      </c>
      <c r="C83" s="318">
        <v>0.124</v>
      </c>
      <c r="D83" s="551">
        <v>0.13300000000000001</v>
      </c>
      <c r="E83" s="189"/>
      <c r="F83" s="3"/>
      <c r="G83" s="17"/>
      <c r="H83" s="17"/>
      <c r="I83" s="17"/>
    </row>
    <row r="84" spans="2:9" customFormat="1">
      <c r="B84" s="175" t="s">
        <v>259</v>
      </c>
      <c r="C84" s="207"/>
      <c r="D84" s="207"/>
      <c r="E84" s="208"/>
      <c r="F84" s="1"/>
    </row>
    <row r="85" spans="2:9" customFormat="1" ht="30" customHeight="1">
      <c r="B85" s="606" t="s">
        <v>378</v>
      </c>
      <c r="C85" s="607"/>
      <c r="D85" s="607"/>
      <c r="E85" s="608"/>
      <c r="F85" s="1"/>
    </row>
    <row r="86" spans="2:9" customFormat="1" ht="13.8" customHeight="1">
      <c r="B86" s="609" t="s">
        <v>368</v>
      </c>
      <c r="C86" s="607"/>
      <c r="D86" s="607"/>
      <c r="E86" s="608"/>
      <c r="F86" s="1"/>
    </row>
    <row r="87" spans="2:9" customFormat="1" ht="27.6" customHeight="1" thickBot="1">
      <c r="B87" s="640" t="s">
        <v>403</v>
      </c>
      <c r="C87" s="641"/>
      <c r="D87" s="641"/>
      <c r="E87" s="642"/>
      <c r="F87" s="1"/>
    </row>
    <row r="88" spans="2:9" customFormat="1" ht="13.8" thickBot="1">
      <c r="B88" s="196" t="s">
        <v>386</v>
      </c>
      <c r="C88" s="219"/>
      <c r="D88" s="219"/>
      <c r="E88" s="220"/>
      <c r="F88" s="1"/>
    </row>
    <row r="89" spans="2:9" customFormat="1" ht="28.2" customHeight="1" thickBot="1">
      <c r="B89" s="224"/>
      <c r="C89" s="658" t="s">
        <v>11</v>
      </c>
      <c r="D89" s="659"/>
      <c r="E89" s="660"/>
      <c r="F89" s="1"/>
    </row>
    <row r="90" spans="2:9" customFormat="1" ht="42.6" thickBot="1">
      <c r="B90" s="197"/>
      <c r="C90" s="304" t="s">
        <v>309</v>
      </c>
      <c r="D90" s="305" t="s">
        <v>311</v>
      </c>
      <c r="E90" s="306" t="s">
        <v>310</v>
      </c>
      <c r="F90" s="1"/>
    </row>
    <row r="91" spans="2:9" customFormat="1">
      <c r="B91" s="178" t="s">
        <v>12</v>
      </c>
      <c r="C91" s="458">
        <v>0.376</v>
      </c>
      <c r="D91" s="503">
        <v>0.30630000000000002</v>
      </c>
      <c r="E91" s="479"/>
      <c r="F91" s="1"/>
    </row>
    <row r="92" spans="2:9" customFormat="1">
      <c r="B92" s="198" t="s">
        <v>13</v>
      </c>
      <c r="C92" s="459">
        <v>1</v>
      </c>
      <c r="D92" s="504">
        <v>1</v>
      </c>
      <c r="E92" s="297"/>
      <c r="F92" s="1"/>
    </row>
    <row r="93" spans="2:9" customFormat="1" ht="13.8" thickBot="1">
      <c r="B93" s="199" t="s">
        <v>14</v>
      </c>
      <c r="C93" s="460"/>
      <c r="D93" s="217"/>
      <c r="E93" s="218"/>
      <c r="F93" s="1"/>
    </row>
    <row r="94" spans="2:9" customFormat="1">
      <c r="B94" s="175" t="s">
        <v>259</v>
      </c>
      <c r="C94" s="207"/>
      <c r="D94" s="207"/>
      <c r="E94" s="208"/>
      <c r="F94" s="1"/>
    </row>
    <row r="95" spans="2:9" customFormat="1">
      <c r="B95" s="606" t="s">
        <v>378</v>
      </c>
      <c r="C95" s="607"/>
      <c r="D95" s="607"/>
      <c r="E95" s="608"/>
      <c r="F95" s="1"/>
    </row>
    <row r="96" spans="2:9" customFormat="1">
      <c r="B96" s="609" t="s">
        <v>368</v>
      </c>
      <c r="C96" s="607"/>
      <c r="D96" s="607"/>
      <c r="E96" s="608"/>
      <c r="F96" s="1"/>
    </row>
    <row r="97" spans="2:7" customFormat="1" ht="29.4" customHeight="1" thickBot="1">
      <c r="B97" s="664" t="s">
        <v>403</v>
      </c>
      <c r="C97" s="665"/>
      <c r="D97" s="665"/>
      <c r="E97" s="666"/>
      <c r="F97" s="1"/>
    </row>
    <row r="98" spans="2:7" customFormat="1" ht="13.8" thickBot="1">
      <c r="B98" s="206"/>
      <c r="C98" s="206"/>
      <c r="D98" s="206"/>
      <c r="E98" s="206"/>
      <c r="F98" s="1"/>
    </row>
    <row r="99" spans="2:7" customFormat="1">
      <c r="B99" s="176" t="s">
        <v>15</v>
      </c>
      <c r="C99" s="207"/>
      <c r="D99" s="207"/>
      <c r="E99" s="208"/>
      <c r="F99" s="1"/>
    </row>
    <row r="100" spans="2:7" customFormat="1" ht="13.8" thickBot="1">
      <c r="B100" s="200" t="s">
        <v>16</v>
      </c>
      <c r="C100" s="209"/>
      <c r="D100" s="209"/>
      <c r="E100" s="195"/>
      <c r="F100" s="1"/>
    </row>
    <row r="101" spans="2:7" customFormat="1" ht="42.6" thickBot="1">
      <c r="B101" s="182"/>
      <c r="C101" s="304" t="s">
        <v>309</v>
      </c>
      <c r="D101" s="305" t="s">
        <v>311</v>
      </c>
      <c r="E101" s="306" t="s">
        <v>310</v>
      </c>
      <c r="F101" s="3"/>
      <c r="G101" s="17"/>
    </row>
    <row r="102" spans="2:7" customFormat="1">
      <c r="B102" s="183" t="s">
        <v>17</v>
      </c>
      <c r="C102" s="184"/>
      <c r="D102" s="185"/>
      <c r="E102" s="194"/>
      <c r="F102" s="605"/>
      <c r="G102" s="605"/>
    </row>
    <row r="103" spans="2:7" customFormat="1" ht="13.8" thickBot="1">
      <c r="B103" s="187" t="s">
        <v>9</v>
      </c>
      <c r="C103" s="457">
        <v>0.75</v>
      </c>
      <c r="D103" s="496">
        <v>0.72260000000000002</v>
      </c>
      <c r="E103" s="189"/>
      <c r="F103" s="3"/>
      <c r="G103" s="17"/>
    </row>
    <row r="104" spans="2:7" customFormat="1" ht="13.8" thickBot="1">
      <c r="B104" s="180" t="s">
        <v>19</v>
      </c>
      <c r="C104" s="184"/>
      <c r="D104" s="185"/>
      <c r="E104" s="194"/>
      <c r="F104" s="3"/>
      <c r="G104" s="17"/>
    </row>
    <row r="105" spans="2:7" customFormat="1">
      <c r="B105" s="183" t="s">
        <v>20</v>
      </c>
      <c r="C105" s="508">
        <v>0.14530000000000001</v>
      </c>
      <c r="D105" s="502">
        <v>0.1159</v>
      </c>
      <c r="E105" s="225"/>
      <c r="F105" s="3"/>
      <c r="G105" s="17"/>
    </row>
    <row r="106" spans="2:7" customFormat="1">
      <c r="B106" s="201" t="s">
        <v>21</v>
      </c>
      <c r="C106" s="508">
        <v>0.47549999999999998</v>
      </c>
      <c r="D106" s="502">
        <v>0.57779999999999998</v>
      </c>
      <c r="E106" s="225"/>
      <c r="F106" s="1"/>
    </row>
    <row r="107" spans="2:7" customFormat="1">
      <c r="B107" s="202" t="s">
        <v>22</v>
      </c>
      <c r="C107" s="509">
        <v>0.45989999999999998</v>
      </c>
      <c r="D107" s="505">
        <v>0.55889999999999995</v>
      </c>
      <c r="E107" s="222"/>
      <c r="F107" s="1"/>
    </row>
    <row r="108" spans="2:7" customFormat="1">
      <c r="B108" s="203" t="s">
        <v>23</v>
      </c>
      <c r="C108" s="478"/>
      <c r="D108" s="506"/>
      <c r="E108" s="223"/>
      <c r="F108" s="1"/>
    </row>
    <row r="109" spans="2:7" customFormat="1">
      <c r="B109" s="203" t="s">
        <v>24</v>
      </c>
      <c r="C109" s="510">
        <v>1.55E-2</v>
      </c>
      <c r="D109" s="505">
        <v>1.8800000000000001E-2</v>
      </c>
      <c r="E109" s="223"/>
      <c r="F109" s="1"/>
    </row>
    <row r="110" spans="2:7" customFormat="1" ht="13.8" thickBot="1">
      <c r="B110" s="204" t="s">
        <v>25</v>
      </c>
      <c r="C110" s="188"/>
      <c r="D110" s="221"/>
      <c r="E110" s="223"/>
      <c r="F110" s="1"/>
    </row>
    <row r="111" spans="2:7" customFormat="1">
      <c r="B111" s="175" t="s">
        <v>259</v>
      </c>
      <c r="C111" s="207"/>
      <c r="D111" s="207"/>
      <c r="E111" s="208"/>
      <c r="F111" s="1"/>
    </row>
    <row r="112" spans="2:7" customFormat="1" ht="27" customHeight="1">
      <c r="B112" s="636" t="s">
        <v>378</v>
      </c>
      <c r="C112" s="654"/>
      <c r="D112" s="654"/>
      <c r="E112" s="655"/>
      <c r="F112" s="1"/>
    </row>
    <row r="113" spans="2:7" customFormat="1">
      <c r="B113" s="507" t="s">
        <v>368</v>
      </c>
      <c r="C113" s="146"/>
      <c r="D113" s="146"/>
      <c r="E113" s="211"/>
      <c r="F113" s="1"/>
    </row>
    <row r="114" spans="2:7" customFormat="1" ht="29.4" customHeight="1" thickBot="1">
      <c r="B114" s="640" t="s">
        <v>403</v>
      </c>
      <c r="C114" s="641"/>
      <c r="D114" s="641"/>
      <c r="E114" s="642"/>
      <c r="F114" s="1"/>
    </row>
    <row r="115" spans="2:7" customFormat="1" ht="13.8" thickBot="1">
      <c r="B115" s="206"/>
      <c r="C115" s="206"/>
      <c r="D115" s="206"/>
      <c r="E115" s="206"/>
      <c r="F115" s="1"/>
    </row>
    <row r="116" spans="2:7" customFormat="1" ht="42">
      <c r="B116" s="176" t="s">
        <v>251</v>
      </c>
      <c r="C116" s="236" t="s">
        <v>309</v>
      </c>
      <c r="D116" s="236" t="s">
        <v>252</v>
      </c>
      <c r="E116" s="206"/>
      <c r="F116" s="1"/>
    </row>
    <row r="117" spans="2:7" customFormat="1" ht="16.2" thickBot="1">
      <c r="B117" s="200" t="s">
        <v>253</v>
      </c>
      <c r="C117" s="224"/>
      <c r="D117" s="327" t="s">
        <v>254</v>
      </c>
      <c r="E117" s="206"/>
      <c r="F117" s="1"/>
    </row>
    <row r="118" spans="2:7" customFormat="1">
      <c r="B118" s="186" t="s">
        <v>59</v>
      </c>
      <c r="C118" s="326">
        <v>3.61</v>
      </c>
      <c r="D118" s="324">
        <f>((IFERROR(C118/C13,"")*1000000000))</f>
        <v>7.4234178469028809</v>
      </c>
      <c r="E118" s="206"/>
      <c r="F118" s="1"/>
      <c r="G118" s="323"/>
    </row>
    <row r="119" spans="2:7" customFormat="1">
      <c r="B119" s="187" t="s">
        <v>114</v>
      </c>
      <c r="C119" s="325"/>
      <c r="D119" s="325" t="str">
        <f>IFERROR(C119/#REF!,"")</f>
        <v/>
      </c>
      <c r="E119" s="206"/>
      <c r="F119" s="1"/>
      <c r="G119" s="322"/>
    </row>
    <row r="120" spans="2:7" customFormat="1">
      <c r="B120" s="187" t="s">
        <v>6</v>
      </c>
      <c r="C120" s="325">
        <v>22.26</v>
      </c>
      <c r="D120" s="324">
        <f>((IFERROR(C120/C13,"")*1000000000))</f>
        <v>45.774316141844359</v>
      </c>
      <c r="E120" s="206"/>
      <c r="F120" s="1"/>
      <c r="G120" s="322"/>
    </row>
    <row r="121" spans="2:7" customFormat="1">
      <c r="B121" s="187" t="s">
        <v>7</v>
      </c>
      <c r="C121" s="325"/>
      <c r="D121" s="325"/>
      <c r="E121" s="206"/>
      <c r="F121" s="1"/>
      <c r="G121" s="322"/>
    </row>
    <row r="122" spans="2:7" customFormat="1">
      <c r="B122" s="187" t="s">
        <v>53</v>
      </c>
      <c r="C122" s="325">
        <v>10.57</v>
      </c>
      <c r="D122" s="324">
        <f>((IFERROR(C122/C13,"")*1000000000))</f>
        <v>21.735602947856911</v>
      </c>
      <c r="E122" s="206"/>
      <c r="F122" s="1"/>
      <c r="G122" s="322"/>
    </row>
    <row r="123" spans="2:7" customFormat="1">
      <c r="B123" s="187" t="s">
        <v>1</v>
      </c>
      <c r="C123" s="325">
        <v>0.52</v>
      </c>
      <c r="D123" s="324">
        <f>((IFERROR(C123/C13,"")*1000000000))</f>
        <v>1.0693011857034622</v>
      </c>
      <c r="E123" s="206"/>
      <c r="F123" s="1"/>
      <c r="G123" s="322"/>
    </row>
    <row r="124" spans="2:7" customFormat="1">
      <c r="B124" s="187" t="s">
        <v>54</v>
      </c>
      <c r="C124" s="325">
        <v>2.36</v>
      </c>
      <c r="D124" s="324">
        <f>((IFERROR(C124/C13,"")*1000000000))</f>
        <v>4.8529823043464813</v>
      </c>
      <c r="E124" s="206"/>
      <c r="F124" s="1"/>
      <c r="G124" s="322"/>
    </row>
    <row r="125" spans="2:7" customFormat="1" ht="13.8" thickBot="1">
      <c r="B125" s="187" t="s">
        <v>321</v>
      </c>
      <c r="C125" s="325">
        <v>2.06</v>
      </c>
      <c r="D125" s="324">
        <f>((IFERROR(C125/C13,"")*1000000000))</f>
        <v>4.2360777741329461</v>
      </c>
      <c r="E125" s="206"/>
      <c r="F125" s="1"/>
      <c r="G125" s="322"/>
    </row>
    <row r="126" spans="2:7">
      <c r="B126" s="175" t="s">
        <v>259</v>
      </c>
      <c r="C126" s="208"/>
      <c r="D126" s="208"/>
      <c r="E126" s="146"/>
      <c r="G126" s="322"/>
    </row>
    <row r="127" spans="2:7">
      <c r="B127" s="232" t="s">
        <v>323</v>
      </c>
      <c r="C127" s="211"/>
      <c r="D127" s="211"/>
      <c r="E127" s="146"/>
    </row>
    <row r="128" spans="2:7" ht="13.8" thickBot="1">
      <c r="B128" s="464" t="s">
        <v>322</v>
      </c>
      <c r="C128" s="195"/>
      <c r="D128" s="195"/>
      <c r="E128" s="146"/>
    </row>
    <row r="129" spans="2:5">
      <c r="B129" s="206"/>
      <c r="C129" s="206"/>
      <c r="D129" s="206"/>
      <c r="E129" s="206"/>
    </row>
    <row r="130" spans="2:5">
      <c r="B130" s="206"/>
      <c r="C130" s="206"/>
      <c r="D130" s="206"/>
      <c r="E130" s="206"/>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mergeCells count="34">
    <mergeCell ref="B114:E114"/>
    <mergeCell ref="B65:E65"/>
    <mergeCell ref="B35:E35"/>
    <mergeCell ref="B37:E37"/>
    <mergeCell ref="B36:E36"/>
    <mergeCell ref="B38:E38"/>
    <mergeCell ref="B87:E87"/>
    <mergeCell ref="B61:E61"/>
    <mergeCell ref="B62:E62"/>
    <mergeCell ref="B112:E112"/>
    <mergeCell ref="B40:E41"/>
    <mergeCell ref="C89:E89"/>
    <mergeCell ref="C43:E43"/>
    <mergeCell ref="B97:E97"/>
    <mergeCell ref="C48:E48"/>
    <mergeCell ref="C44:E44"/>
    <mergeCell ref="B34:E34"/>
    <mergeCell ref="C14:E14"/>
    <mergeCell ref="C19:E19"/>
    <mergeCell ref="B15:E15"/>
    <mergeCell ref="B16:E16"/>
    <mergeCell ref="B60:E60"/>
    <mergeCell ref="C71:E71"/>
    <mergeCell ref="C68:E69"/>
    <mergeCell ref="B63:E63"/>
    <mergeCell ref="B64:E64"/>
    <mergeCell ref="H79:H80"/>
    <mergeCell ref="I79:I80"/>
    <mergeCell ref="F102:G102"/>
    <mergeCell ref="B95:E95"/>
    <mergeCell ref="B96:E96"/>
    <mergeCell ref="B85:E85"/>
    <mergeCell ref="B86:E86"/>
    <mergeCell ref="G79:G80"/>
  </mergeCells>
  <hyperlinks>
    <hyperlink ref="B16" r:id="rId2"/>
    <hyperlink ref="B36" r:id="rId3"/>
    <hyperlink ref="B38" r:id="rId4"/>
    <hyperlink ref="B86" r:id="rId5"/>
    <hyperlink ref="B128" r:id="rId6"/>
    <hyperlink ref="B96" r:id="rId7"/>
    <hyperlink ref="B113" r:id="rId8"/>
    <hyperlink ref="B64" r:id="rId9"/>
    <hyperlink ref="B62" r:id="rId10"/>
    <hyperlink ref="B18" r:id="rId11"/>
  </hyperlinks>
  <printOptions horizontalCentered="1"/>
  <pageMargins left="0.39370078740157483" right="0.39370078740157483" top="0.39370078740157483" bottom="0.39370078740157483" header="0.19685039370078741" footer="0.19685039370078741"/>
  <pageSetup paperSize="9" scale="68" fitToHeight="0" orientation="portrait" r:id="rId12"/>
  <headerFooter scaleWithDoc="0">
    <oddFooter>&amp;L&amp;6&amp;K01+049[&amp;F]&amp;A&amp;C- &amp;P -&amp;R&amp;6&amp;K01+049Documentation of Energy Performance Indicators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95"/>
  <sheetViews>
    <sheetView showGridLines="0" topLeftCell="B1" zoomScaleNormal="100" workbookViewId="0">
      <selection activeCell="I15" sqref="I15"/>
    </sheetView>
  </sheetViews>
  <sheetFormatPr defaultColWidth="11.42578125" defaultRowHeight="13.2"/>
  <cols>
    <col min="1" max="1" width="2" style="11" customWidth="1"/>
    <col min="2" max="2" width="44.28515625" style="11" customWidth="1"/>
    <col min="3" max="3" width="20.85546875" style="11" customWidth="1"/>
    <col min="4" max="4" width="19.7109375" style="11" customWidth="1"/>
    <col min="5" max="6" width="20.42578125" style="11" customWidth="1"/>
    <col min="7" max="7" width="36.7109375" style="11" customWidth="1"/>
    <col min="8" max="8" width="2.140625" style="11" customWidth="1"/>
    <col min="9" max="9" width="22.28515625" style="11" customWidth="1"/>
    <col min="10" max="10" width="17.42578125" style="11" customWidth="1"/>
    <col min="11" max="11" width="16.7109375" style="11" customWidth="1"/>
    <col min="12" max="12" width="15.28515625" style="11" customWidth="1"/>
    <col min="13" max="13" width="11.42578125" style="11"/>
    <col min="14" max="14" width="15.140625" style="11" customWidth="1"/>
    <col min="15" max="15" width="13.28515625" style="11" customWidth="1"/>
    <col min="16" max="258" width="11.42578125" style="11"/>
    <col min="259" max="259" width="22.85546875" style="11" customWidth="1"/>
    <col min="260" max="260" width="44.28515625" style="11" customWidth="1"/>
    <col min="261" max="261" width="20.7109375" style="11" customWidth="1"/>
    <col min="262" max="262" width="18.28515625" style="11" customWidth="1"/>
    <col min="263" max="263" width="20.85546875" style="11" customWidth="1"/>
    <col min="264" max="264" width="18.140625" style="11" customWidth="1"/>
    <col min="265" max="265" width="22.28515625" style="11" customWidth="1"/>
    <col min="266" max="514" width="11.42578125" style="11"/>
    <col min="515" max="515" width="22.85546875" style="11" customWidth="1"/>
    <col min="516" max="516" width="44.28515625" style="11" customWidth="1"/>
    <col min="517" max="517" width="20.7109375" style="11" customWidth="1"/>
    <col min="518" max="518" width="18.28515625" style="11" customWidth="1"/>
    <col min="519" max="519" width="20.85546875" style="11" customWidth="1"/>
    <col min="520" max="520" width="18.140625" style="11" customWidth="1"/>
    <col min="521" max="521" width="22.28515625" style="11" customWidth="1"/>
    <col min="522" max="770" width="11.42578125" style="11"/>
    <col min="771" max="771" width="22.85546875" style="11" customWidth="1"/>
    <col min="772" max="772" width="44.28515625" style="11" customWidth="1"/>
    <col min="773" max="773" width="20.7109375" style="11" customWidth="1"/>
    <col min="774" max="774" width="18.28515625" style="11" customWidth="1"/>
    <col min="775" max="775" width="20.85546875" style="11" customWidth="1"/>
    <col min="776" max="776" width="18.140625" style="11" customWidth="1"/>
    <col min="777" max="777" width="22.28515625" style="11" customWidth="1"/>
    <col min="778" max="1026" width="11.42578125" style="11"/>
    <col min="1027" max="1027" width="22.85546875" style="11" customWidth="1"/>
    <col min="1028" max="1028" width="44.28515625" style="11" customWidth="1"/>
    <col min="1029" max="1029" width="20.7109375" style="11" customWidth="1"/>
    <col min="1030" max="1030" width="18.28515625" style="11" customWidth="1"/>
    <col min="1031" max="1031" width="20.85546875" style="11" customWidth="1"/>
    <col min="1032" max="1032" width="18.140625" style="11" customWidth="1"/>
    <col min="1033" max="1033" width="22.28515625" style="11" customWidth="1"/>
    <col min="1034" max="1282" width="11.42578125" style="11"/>
    <col min="1283" max="1283" width="22.85546875" style="11" customWidth="1"/>
    <col min="1284" max="1284" width="44.28515625" style="11" customWidth="1"/>
    <col min="1285" max="1285" width="20.7109375" style="11" customWidth="1"/>
    <col min="1286" max="1286" width="18.28515625" style="11" customWidth="1"/>
    <col min="1287" max="1287" width="20.85546875" style="11" customWidth="1"/>
    <col min="1288" max="1288" width="18.140625" style="11" customWidth="1"/>
    <col min="1289" max="1289" width="22.28515625" style="11" customWidth="1"/>
    <col min="1290" max="1538" width="11.42578125" style="11"/>
    <col min="1539" max="1539" width="22.85546875" style="11" customWidth="1"/>
    <col min="1540" max="1540" width="44.28515625" style="11" customWidth="1"/>
    <col min="1541" max="1541" width="20.7109375" style="11" customWidth="1"/>
    <col min="1542" max="1542" width="18.28515625" style="11" customWidth="1"/>
    <col min="1543" max="1543" width="20.85546875" style="11" customWidth="1"/>
    <col min="1544" max="1544" width="18.140625" style="11" customWidth="1"/>
    <col min="1545" max="1545" width="22.28515625" style="11" customWidth="1"/>
    <col min="1546" max="1794" width="11.42578125" style="11"/>
    <col min="1795" max="1795" width="22.85546875" style="11" customWidth="1"/>
    <col min="1796" max="1796" width="44.28515625" style="11" customWidth="1"/>
    <col min="1797" max="1797" width="20.7109375" style="11" customWidth="1"/>
    <col min="1798" max="1798" width="18.28515625" style="11" customWidth="1"/>
    <col min="1799" max="1799" width="20.85546875" style="11" customWidth="1"/>
    <col min="1800" max="1800" width="18.140625" style="11" customWidth="1"/>
    <col min="1801" max="1801" width="22.28515625" style="11" customWidth="1"/>
    <col min="1802" max="2050" width="11.42578125" style="11"/>
    <col min="2051" max="2051" width="22.85546875" style="11" customWidth="1"/>
    <col min="2052" max="2052" width="44.28515625" style="11" customWidth="1"/>
    <col min="2053" max="2053" width="20.7109375" style="11" customWidth="1"/>
    <col min="2054" max="2054" width="18.28515625" style="11" customWidth="1"/>
    <col min="2055" max="2055" width="20.85546875" style="11" customWidth="1"/>
    <col min="2056" max="2056" width="18.140625" style="11" customWidth="1"/>
    <col min="2057" max="2057" width="22.28515625" style="11" customWidth="1"/>
    <col min="2058" max="2306" width="11.42578125" style="11"/>
    <col min="2307" max="2307" width="22.85546875" style="11" customWidth="1"/>
    <col min="2308" max="2308" width="44.28515625" style="11" customWidth="1"/>
    <col min="2309" max="2309" width="20.7109375" style="11" customWidth="1"/>
    <col min="2310" max="2310" width="18.28515625" style="11" customWidth="1"/>
    <col min="2311" max="2311" width="20.85546875" style="11" customWidth="1"/>
    <col min="2312" max="2312" width="18.140625" style="11" customWidth="1"/>
    <col min="2313" max="2313" width="22.28515625" style="11" customWidth="1"/>
    <col min="2314" max="2562" width="11.42578125" style="11"/>
    <col min="2563" max="2563" width="22.85546875" style="11" customWidth="1"/>
    <col min="2564" max="2564" width="44.28515625" style="11" customWidth="1"/>
    <col min="2565" max="2565" width="20.7109375" style="11" customWidth="1"/>
    <col min="2566" max="2566" width="18.28515625" style="11" customWidth="1"/>
    <col min="2567" max="2567" width="20.85546875" style="11" customWidth="1"/>
    <col min="2568" max="2568" width="18.140625" style="11" customWidth="1"/>
    <col min="2569" max="2569" width="22.28515625" style="11" customWidth="1"/>
    <col min="2570" max="2818" width="11.42578125" style="11"/>
    <col min="2819" max="2819" width="22.85546875" style="11" customWidth="1"/>
    <col min="2820" max="2820" width="44.28515625" style="11" customWidth="1"/>
    <col min="2821" max="2821" width="20.7109375" style="11" customWidth="1"/>
    <col min="2822" max="2822" width="18.28515625" style="11" customWidth="1"/>
    <col min="2823" max="2823" width="20.85546875" style="11" customWidth="1"/>
    <col min="2824" max="2824" width="18.140625" style="11" customWidth="1"/>
    <col min="2825" max="2825" width="22.28515625" style="11" customWidth="1"/>
    <col min="2826" max="3074" width="11.42578125" style="11"/>
    <col min="3075" max="3075" width="22.85546875" style="11" customWidth="1"/>
    <col min="3076" max="3076" width="44.28515625" style="11" customWidth="1"/>
    <col min="3077" max="3077" width="20.7109375" style="11" customWidth="1"/>
    <col min="3078" max="3078" width="18.28515625" style="11" customWidth="1"/>
    <col min="3079" max="3079" width="20.85546875" style="11" customWidth="1"/>
    <col min="3080" max="3080" width="18.140625" style="11" customWidth="1"/>
    <col min="3081" max="3081" width="22.28515625" style="11" customWidth="1"/>
    <col min="3082" max="3330" width="11.42578125" style="11"/>
    <col min="3331" max="3331" width="22.85546875" style="11" customWidth="1"/>
    <col min="3332" max="3332" width="44.28515625" style="11" customWidth="1"/>
    <col min="3333" max="3333" width="20.7109375" style="11" customWidth="1"/>
    <col min="3334" max="3334" width="18.28515625" style="11" customWidth="1"/>
    <col min="3335" max="3335" width="20.85546875" style="11" customWidth="1"/>
    <col min="3336" max="3336" width="18.140625" style="11" customWidth="1"/>
    <col min="3337" max="3337" width="22.28515625" style="11" customWidth="1"/>
    <col min="3338" max="3586" width="11.42578125" style="11"/>
    <col min="3587" max="3587" width="22.85546875" style="11" customWidth="1"/>
    <col min="3588" max="3588" width="44.28515625" style="11" customWidth="1"/>
    <col min="3589" max="3589" width="20.7109375" style="11" customWidth="1"/>
    <col min="3590" max="3590" width="18.28515625" style="11" customWidth="1"/>
    <col min="3591" max="3591" width="20.85546875" style="11" customWidth="1"/>
    <col min="3592" max="3592" width="18.140625" style="11" customWidth="1"/>
    <col min="3593" max="3593" width="22.28515625" style="11" customWidth="1"/>
    <col min="3594" max="3842" width="11.42578125" style="11"/>
    <col min="3843" max="3843" width="22.85546875" style="11" customWidth="1"/>
    <col min="3844" max="3844" width="44.28515625" style="11" customWidth="1"/>
    <col min="3845" max="3845" width="20.7109375" style="11" customWidth="1"/>
    <col min="3846" max="3846" width="18.28515625" style="11" customWidth="1"/>
    <col min="3847" max="3847" width="20.85546875" style="11" customWidth="1"/>
    <col min="3848" max="3848" width="18.140625" style="11" customWidth="1"/>
    <col min="3849" max="3849" width="22.28515625" style="11" customWidth="1"/>
    <col min="3850" max="4098" width="11.42578125" style="11"/>
    <col min="4099" max="4099" width="22.85546875" style="11" customWidth="1"/>
    <col min="4100" max="4100" width="44.28515625" style="11" customWidth="1"/>
    <col min="4101" max="4101" width="20.7109375" style="11" customWidth="1"/>
    <col min="4102" max="4102" width="18.28515625" style="11" customWidth="1"/>
    <col min="4103" max="4103" width="20.85546875" style="11" customWidth="1"/>
    <col min="4104" max="4104" width="18.140625" style="11" customWidth="1"/>
    <col min="4105" max="4105" width="22.28515625" style="11" customWidth="1"/>
    <col min="4106" max="4354" width="11.42578125" style="11"/>
    <col min="4355" max="4355" width="22.85546875" style="11" customWidth="1"/>
    <col min="4356" max="4356" width="44.28515625" style="11" customWidth="1"/>
    <col min="4357" max="4357" width="20.7109375" style="11" customWidth="1"/>
    <col min="4358" max="4358" width="18.28515625" style="11" customWidth="1"/>
    <col min="4359" max="4359" width="20.85546875" style="11" customWidth="1"/>
    <col min="4360" max="4360" width="18.140625" style="11" customWidth="1"/>
    <col min="4361" max="4361" width="22.28515625" style="11" customWidth="1"/>
    <col min="4362" max="4610" width="11.42578125" style="11"/>
    <col min="4611" max="4611" width="22.85546875" style="11" customWidth="1"/>
    <col min="4612" max="4612" width="44.28515625" style="11" customWidth="1"/>
    <col min="4613" max="4613" width="20.7109375" style="11" customWidth="1"/>
    <col min="4614" max="4614" width="18.28515625" style="11" customWidth="1"/>
    <col min="4615" max="4615" width="20.85546875" style="11" customWidth="1"/>
    <col min="4616" max="4616" width="18.140625" style="11" customWidth="1"/>
    <col min="4617" max="4617" width="22.28515625" style="11" customWidth="1"/>
    <col min="4618" max="4866" width="11.42578125" style="11"/>
    <col min="4867" max="4867" width="22.85546875" style="11" customWidth="1"/>
    <col min="4868" max="4868" width="44.28515625" style="11" customWidth="1"/>
    <col min="4869" max="4869" width="20.7109375" style="11" customWidth="1"/>
    <col min="4870" max="4870" width="18.28515625" style="11" customWidth="1"/>
    <col min="4871" max="4871" width="20.85546875" style="11" customWidth="1"/>
    <col min="4872" max="4872" width="18.140625" style="11" customWidth="1"/>
    <col min="4873" max="4873" width="22.28515625" style="11" customWidth="1"/>
    <col min="4874" max="5122" width="11.42578125" style="11"/>
    <col min="5123" max="5123" width="22.85546875" style="11" customWidth="1"/>
    <col min="5124" max="5124" width="44.28515625" style="11" customWidth="1"/>
    <col min="5125" max="5125" width="20.7109375" style="11" customWidth="1"/>
    <col min="5126" max="5126" width="18.28515625" style="11" customWidth="1"/>
    <col min="5127" max="5127" width="20.85546875" style="11" customWidth="1"/>
    <col min="5128" max="5128" width="18.140625" style="11" customWidth="1"/>
    <col min="5129" max="5129" width="22.28515625" style="11" customWidth="1"/>
    <col min="5130" max="5378" width="11.42578125" style="11"/>
    <col min="5379" max="5379" width="22.85546875" style="11" customWidth="1"/>
    <col min="5380" max="5380" width="44.28515625" style="11" customWidth="1"/>
    <col min="5381" max="5381" width="20.7109375" style="11" customWidth="1"/>
    <col min="5382" max="5382" width="18.28515625" style="11" customWidth="1"/>
    <col min="5383" max="5383" width="20.85546875" style="11" customWidth="1"/>
    <col min="5384" max="5384" width="18.140625" style="11" customWidth="1"/>
    <col min="5385" max="5385" width="22.28515625" style="11" customWidth="1"/>
    <col min="5386" max="5634" width="11.42578125" style="11"/>
    <col min="5635" max="5635" width="22.85546875" style="11" customWidth="1"/>
    <col min="5636" max="5636" width="44.28515625" style="11" customWidth="1"/>
    <col min="5637" max="5637" width="20.7109375" style="11" customWidth="1"/>
    <col min="5638" max="5638" width="18.28515625" style="11" customWidth="1"/>
    <col min="5639" max="5639" width="20.85546875" style="11" customWidth="1"/>
    <col min="5640" max="5640" width="18.140625" style="11" customWidth="1"/>
    <col min="5641" max="5641" width="22.28515625" style="11" customWidth="1"/>
    <col min="5642" max="5890" width="11.42578125" style="11"/>
    <col min="5891" max="5891" width="22.85546875" style="11" customWidth="1"/>
    <col min="5892" max="5892" width="44.28515625" style="11" customWidth="1"/>
    <col min="5893" max="5893" width="20.7109375" style="11" customWidth="1"/>
    <col min="5894" max="5894" width="18.28515625" style="11" customWidth="1"/>
    <col min="5895" max="5895" width="20.85546875" style="11" customWidth="1"/>
    <col min="5896" max="5896" width="18.140625" style="11" customWidth="1"/>
    <col min="5897" max="5897" width="22.28515625" style="11" customWidth="1"/>
    <col min="5898" max="6146" width="11.42578125" style="11"/>
    <col min="6147" max="6147" width="22.85546875" style="11" customWidth="1"/>
    <col min="6148" max="6148" width="44.28515625" style="11" customWidth="1"/>
    <col min="6149" max="6149" width="20.7109375" style="11" customWidth="1"/>
    <col min="6150" max="6150" width="18.28515625" style="11" customWidth="1"/>
    <col min="6151" max="6151" width="20.85546875" style="11" customWidth="1"/>
    <col min="6152" max="6152" width="18.140625" style="11" customWidth="1"/>
    <col min="6153" max="6153" width="22.28515625" style="11" customWidth="1"/>
    <col min="6154" max="6402" width="11.42578125" style="11"/>
    <col min="6403" max="6403" width="22.85546875" style="11" customWidth="1"/>
    <col min="6404" max="6404" width="44.28515625" style="11" customWidth="1"/>
    <col min="6405" max="6405" width="20.7109375" style="11" customWidth="1"/>
    <col min="6406" max="6406" width="18.28515625" style="11" customWidth="1"/>
    <col min="6407" max="6407" width="20.85546875" style="11" customWidth="1"/>
    <col min="6408" max="6408" width="18.140625" style="11" customWidth="1"/>
    <col min="6409" max="6409" width="22.28515625" style="11" customWidth="1"/>
    <col min="6410" max="6658" width="11.42578125" style="11"/>
    <col min="6659" max="6659" width="22.85546875" style="11" customWidth="1"/>
    <col min="6660" max="6660" width="44.28515625" style="11" customWidth="1"/>
    <col min="6661" max="6661" width="20.7109375" style="11" customWidth="1"/>
    <col min="6662" max="6662" width="18.28515625" style="11" customWidth="1"/>
    <col min="6663" max="6663" width="20.85546875" style="11" customWidth="1"/>
    <col min="6664" max="6664" width="18.140625" style="11" customWidth="1"/>
    <col min="6665" max="6665" width="22.28515625" style="11" customWidth="1"/>
    <col min="6666" max="6914" width="11.42578125" style="11"/>
    <col min="6915" max="6915" width="22.85546875" style="11" customWidth="1"/>
    <col min="6916" max="6916" width="44.28515625" style="11" customWidth="1"/>
    <col min="6917" max="6917" width="20.7109375" style="11" customWidth="1"/>
    <col min="6918" max="6918" width="18.28515625" style="11" customWidth="1"/>
    <col min="6919" max="6919" width="20.85546875" style="11" customWidth="1"/>
    <col min="6920" max="6920" width="18.140625" style="11" customWidth="1"/>
    <col min="6921" max="6921" width="22.28515625" style="11" customWidth="1"/>
    <col min="6922" max="7170" width="11.42578125" style="11"/>
    <col min="7171" max="7171" width="22.85546875" style="11" customWidth="1"/>
    <col min="7172" max="7172" width="44.28515625" style="11" customWidth="1"/>
    <col min="7173" max="7173" width="20.7109375" style="11" customWidth="1"/>
    <col min="7174" max="7174" width="18.28515625" style="11" customWidth="1"/>
    <col min="7175" max="7175" width="20.85546875" style="11" customWidth="1"/>
    <col min="7176" max="7176" width="18.140625" style="11" customWidth="1"/>
    <col min="7177" max="7177" width="22.28515625" style="11" customWidth="1"/>
    <col min="7178" max="7426" width="11.42578125" style="11"/>
    <col min="7427" max="7427" width="22.85546875" style="11" customWidth="1"/>
    <col min="7428" max="7428" width="44.28515625" style="11" customWidth="1"/>
    <col min="7429" max="7429" width="20.7109375" style="11" customWidth="1"/>
    <col min="7430" max="7430" width="18.28515625" style="11" customWidth="1"/>
    <col min="7431" max="7431" width="20.85546875" style="11" customWidth="1"/>
    <col min="7432" max="7432" width="18.140625" style="11" customWidth="1"/>
    <col min="7433" max="7433" width="22.28515625" style="11" customWidth="1"/>
    <col min="7434" max="7682" width="11.42578125" style="11"/>
    <col min="7683" max="7683" width="22.85546875" style="11" customWidth="1"/>
    <col min="7684" max="7684" width="44.28515625" style="11" customWidth="1"/>
    <col min="7685" max="7685" width="20.7109375" style="11" customWidth="1"/>
    <col min="7686" max="7686" width="18.28515625" style="11" customWidth="1"/>
    <col min="7687" max="7687" width="20.85546875" style="11" customWidth="1"/>
    <col min="7688" max="7688" width="18.140625" style="11" customWidth="1"/>
    <col min="7689" max="7689" width="22.28515625" style="11" customWidth="1"/>
    <col min="7690" max="7938" width="11.42578125" style="11"/>
    <col min="7939" max="7939" width="22.85546875" style="11" customWidth="1"/>
    <col min="7940" max="7940" width="44.28515625" style="11" customWidth="1"/>
    <col min="7941" max="7941" width="20.7109375" style="11" customWidth="1"/>
    <col min="7942" max="7942" width="18.28515625" style="11" customWidth="1"/>
    <col min="7943" max="7943" width="20.85546875" style="11" customWidth="1"/>
    <col min="7944" max="7944" width="18.140625" style="11" customWidth="1"/>
    <col min="7945" max="7945" width="22.28515625" style="11" customWidth="1"/>
    <col min="7946" max="8194" width="11.42578125" style="11"/>
    <col min="8195" max="8195" width="22.85546875" style="11" customWidth="1"/>
    <col min="8196" max="8196" width="44.28515625" style="11" customWidth="1"/>
    <col min="8197" max="8197" width="20.7109375" style="11" customWidth="1"/>
    <col min="8198" max="8198" width="18.28515625" style="11" customWidth="1"/>
    <col min="8199" max="8199" width="20.85546875" style="11" customWidth="1"/>
    <col min="8200" max="8200" width="18.140625" style="11" customWidth="1"/>
    <col min="8201" max="8201" width="22.28515625" style="11" customWidth="1"/>
    <col min="8202" max="8450" width="11.42578125" style="11"/>
    <col min="8451" max="8451" width="22.85546875" style="11" customWidth="1"/>
    <col min="8452" max="8452" width="44.28515625" style="11" customWidth="1"/>
    <col min="8453" max="8453" width="20.7109375" style="11" customWidth="1"/>
    <col min="8454" max="8454" width="18.28515625" style="11" customWidth="1"/>
    <col min="8455" max="8455" width="20.85546875" style="11" customWidth="1"/>
    <col min="8456" max="8456" width="18.140625" style="11" customWidth="1"/>
    <col min="8457" max="8457" width="22.28515625" style="11" customWidth="1"/>
    <col min="8458" max="8706" width="11.42578125" style="11"/>
    <col min="8707" max="8707" width="22.85546875" style="11" customWidth="1"/>
    <col min="8708" max="8708" width="44.28515625" style="11" customWidth="1"/>
    <col min="8709" max="8709" width="20.7109375" style="11" customWidth="1"/>
    <col min="8710" max="8710" width="18.28515625" style="11" customWidth="1"/>
    <col min="8711" max="8711" width="20.85546875" style="11" customWidth="1"/>
    <col min="8712" max="8712" width="18.140625" style="11" customWidth="1"/>
    <col min="8713" max="8713" width="22.28515625" style="11" customWidth="1"/>
    <col min="8714" max="8962" width="11.42578125" style="11"/>
    <col min="8963" max="8963" width="22.85546875" style="11" customWidth="1"/>
    <col min="8964" max="8964" width="44.28515625" style="11" customWidth="1"/>
    <col min="8965" max="8965" width="20.7109375" style="11" customWidth="1"/>
    <col min="8966" max="8966" width="18.28515625" style="11" customWidth="1"/>
    <col min="8967" max="8967" width="20.85546875" style="11" customWidth="1"/>
    <col min="8968" max="8968" width="18.140625" style="11" customWidth="1"/>
    <col min="8969" max="8969" width="22.28515625" style="11" customWidth="1"/>
    <col min="8970" max="9218" width="11.42578125" style="11"/>
    <col min="9219" max="9219" width="22.85546875" style="11" customWidth="1"/>
    <col min="9220" max="9220" width="44.28515625" style="11" customWidth="1"/>
    <col min="9221" max="9221" width="20.7109375" style="11" customWidth="1"/>
    <col min="9222" max="9222" width="18.28515625" style="11" customWidth="1"/>
    <col min="9223" max="9223" width="20.85546875" style="11" customWidth="1"/>
    <col min="9224" max="9224" width="18.140625" style="11" customWidth="1"/>
    <col min="9225" max="9225" width="22.28515625" style="11" customWidth="1"/>
    <col min="9226" max="9474" width="11.42578125" style="11"/>
    <col min="9475" max="9475" width="22.85546875" style="11" customWidth="1"/>
    <col min="9476" max="9476" width="44.28515625" style="11" customWidth="1"/>
    <col min="9477" max="9477" width="20.7109375" style="11" customWidth="1"/>
    <col min="9478" max="9478" width="18.28515625" style="11" customWidth="1"/>
    <col min="9479" max="9479" width="20.85546875" style="11" customWidth="1"/>
    <col min="9480" max="9480" width="18.140625" style="11" customWidth="1"/>
    <col min="9481" max="9481" width="22.28515625" style="11" customWidth="1"/>
    <col min="9482" max="9730" width="11.42578125" style="11"/>
    <col min="9731" max="9731" width="22.85546875" style="11" customWidth="1"/>
    <col min="9732" max="9732" width="44.28515625" style="11" customWidth="1"/>
    <col min="9733" max="9733" width="20.7109375" style="11" customWidth="1"/>
    <col min="9734" max="9734" width="18.28515625" style="11" customWidth="1"/>
    <col min="9735" max="9735" width="20.85546875" style="11" customWidth="1"/>
    <col min="9736" max="9736" width="18.140625" style="11" customWidth="1"/>
    <col min="9737" max="9737" width="22.28515625" style="11" customWidth="1"/>
    <col min="9738" max="9986" width="11.42578125" style="11"/>
    <col min="9987" max="9987" width="22.85546875" style="11" customWidth="1"/>
    <col min="9988" max="9988" width="44.28515625" style="11" customWidth="1"/>
    <col min="9989" max="9989" width="20.7109375" style="11" customWidth="1"/>
    <col min="9990" max="9990" width="18.28515625" style="11" customWidth="1"/>
    <col min="9991" max="9991" width="20.85546875" style="11" customWidth="1"/>
    <col min="9992" max="9992" width="18.140625" style="11" customWidth="1"/>
    <col min="9993" max="9993" width="22.28515625" style="11" customWidth="1"/>
    <col min="9994" max="10242" width="11.42578125" style="11"/>
    <col min="10243" max="10243" width="22.85546875" style="11" customWidth="1"/>
    <col min="10244" max="10244" width="44.28515625" style="11" customWidth="1"/>
    <col min="10245" max="10245" width="20.7109375" style="11" customWidth="1"/>
    <col min="10246" max="10246" width="18.28515625" style="11" customWidth="1"/>
    <col min="10247" max="10247" width="20.85546875" style="11" customWidth="1"/>
    <col min="10248" max="10248" width="18.140625" style="11" customWidth="1"/>
    <col min="10249" max="10249" width="22.28515625" style="11" customWidth="1"/>
    <col min="10250" max="10498" width="11.42578125" style="11"/>
    <col min="10499" max="10499" width="22.85546875" style="11" customWidth="1"/>
    <col min="10500" max="10500" width="44.28515625" style="11" customWidth="1"/>
    <col min="10501" max="10501" width="20.7109375" style="11" customWidth="1"/>
    <col min="10502" max="10502" width="18.28515625" style="11" customWidth="1"/>
    <col min="10503" max="10503" width="20.85546875" style="11" customWidth="1"/>
    <col min="10504" max="10504" width="18.140625" style="11" customWidth="1"/>
    <col min="10505" max="10505" width="22.28515625" style="11" customWidth="1"/>
    <col min="10506" max="10754" width="11.42578125" style="11"/>
    <col min="10755" max="10755" width="22.85546875" style="11" customWidth="1"/>
    <col min="10756" max="10756" width="44.28515625" style="11" customWidth="1"/>
    <col min="10757" max="10757" width="20.7109375" style="11" customWidth="1"/>
    <col min="10758" max="10758" width="18.28515625" style="11" customWidth="1"/>
    <col min="10759" max="10759" width="20.85546875" style="11" customWidth="1"/>
    <col min="10760" max="10760" width="18.140625" style="11" customWidth="1"/>
    <col min="10761" max="10761" width="22.28515625" style="11" customWidth="1"/>
    <col min="10762" max="11010" width="11.42578125" style="11"/>
    <col min="11011" max="11011" width="22.85546875" style="11" customWidth="1"/>
    <col min="11012" max="11012" width="44.28515625" style="11" customWidth="1"/>
    <col min="11013" max="11013" width="20.7109375" style="11" customWidth="1"/>
    <col min="11014" max="11014" width="18.28515625" style="11" customWidth="1"/>
    <col min="11015" max="11015" width="20.85546875" style="11" customWidth="1"/>
    <col min="11016" max="11016" width="18.140625" style="11" customWidth="1"/>
    <col min="11017" max="11017" width="22.28515625" style="11" customWidth="1"/>
    <col min="11018" max="11266" width="11.42578125" style="11"/>
    <col min="11267" max="11267" width="22.85546875" style="11" customWidth="1"/>
    <col min="11268" max="11268" width="44.28515625" style="11" customWidth="1"/>
    <col min="11269" max="11269" width="20.7109375" style="11" customWidth="1"/>
    <col min="11270" max="11270" width="18.28515625" style="11" customWidth="1"/>
    <col min="11271" max="11271" width="20.85546875" style="11" customWidth="1"/>
    <col min="11272" max="11272" width="18.140625" style="11" customWidth="1"/>
    <col min="11273" max="11273" width="22.28515625" style="11" customWidth="1"/>
    <col min="11274" max="11522" width="11.42578125" style="11"/>
    <col min="11523" max="11523" width="22.85546875" style="11" customWidth="1"/>
    <col min="11524" max="11524" width="44.28515625" style="11" customWidth="1"/>
    <col min="11525" max="11525" width="20.7109375" style="11" customWidth="1"/>
    <col min="11526" max="11526" width="18.28515625" style="11" customWidth="1"/>
    <col min="11527" max="11527" width="20.85546875" style="11" customWidth="1"/>
    <col min="11528" max="11528" width="18.140625" style="11" customWidth="1"/>
    <col min="11529" max="11529" width="22.28515625" style="11" customWidth="1"/>
    <col min="11530" max="11778" width="11.42578125" style="11"/>
    <col min="11779" max="11779" width="22.85546875" style="11" customWidth="1"/>
    <col min="11780" max="11780" width="44.28515625" style="11" customWidth="1"/>
    <col min="11781" max="11781" width="20.7109375" style="11" customWidth="1"/>
    <col min="11782" max="11782" width="18.28515625" style="11" customWidth="1"/>
    <col min="11783" max="11783" width="20.85546875" style="11" customWidth="1"/>
    <col min="11784" max="11784" width="18.140625" style="11" customWidth="1"/>
    <col min="11785" max="11785" width="22.28515625" style="11" customWidth="1"/>
    <col min="11786" max="12034" width="11.42578125" style="11"/>
    <col min="12035" max="12035" width="22.85546875" style="11" customWidth="1"/>
    <col min="12036" max="12036" width="44.28515625" style="11" customWidth="1"/>
    <col min="12037" max="12037" width="20.7109375" style="11" customWidth="1"/>
    <col min="12038" max="12038" width="18.28515625" style="11" customWidth="1"/>
    <col min="12039" max="12039" width="20.85546875" style="11" customWidth="1"/>
    <col min="12040" max="12040" width="18.140625" style="11" customWidth="1"/>
    <col min="12041" max="12041" width="22.28515625" style="11" customWidth="1"/>
    <col min="12042" max="12290" width="11.42578125" style="11"/>
    <col min="12291" max="12291" width="22.85546875" style="11" customWidth="1"/>
    <col min="12292" max="12292" width="44.28515625" style="11" customWidth="1"/>
    <col min="12293" max="12293" width="20.7109375" style="11" customWidth="1"/>
    <col min="12294" max="12294" width="18.28515625" style="11" customWidth="1"/>
    <col min="12295" max="12295" width="20.85546875" style="11" customWidth="1"/>
    <col min="12296" max="12296" width="18.140625" style="11" customWidth="1"/>
    <col min="12297" max="12297" width="22.28515625" style="11" customWidth="1"/>
    <col min="12298" max="12546" width="11.42578125" style="11"/>
    <col min="12547" max="12547" width="22.85546875" style="11" customWidth="1"/>
    <col min="12548" max="12548" width="44.28515625" style="11" customWidth="1"/>
    <col min="12549" max="12549" width="20.7109375" style="11" customWidth="1"/>
    <col min="12550" max="12550" width="18.28515625" style="11" customWidth="1"/>
    <col min="12551" max="12551" width="20.85546875" style="11" customWidth="1"/>
    <col min="12552" max="12552" width="18.140625" style="11" customWidth="1"/>
    <col min="12553" max="12553" width="22.28515625" style="11" customWidth="1"/>
    <col min="12554" max="12802" width="11.42578125" style="11"/>
    <col min="12803" max="12803" width="22.85546875" style="11" customWidth="1"/>
    <col min="12804" max="12804" width="44.28515625" style="11" customWidth="1"/>
    <col min="12805" max="12805" width="20.7109375" style="11" customWidth="1"/>
    <col min="12806" max="12806" width="18.28515625" style="11" customWidth="1"/>
    <col min="12807" max="12807" width="20.85546875" style="11" customWidth="1"/>
    <col min="12808" max="12808" width="18.140625" style="11" customWidth="1"/>
    <col min="12809" max="12809" width="22.28515625" style="11" customWidth="1"/>
    <col min="12810" max="13058" width="11.42578125" style="11"/>
    <col min="13059" max="13059" width="22.85546875" style="11" customWidth="1"/>
    <col min="13060" max="13060" width="44.28515625" style="11" customWidth="1"/>
    <col min="13061" max="13061" width="20.7109375" style="11" customWidth="1"/>
    <col min="13062" max="13062" width="18.28515625" style="11" customWidth="1"/>
    <col min="13063" max="13063" width="20.85546875" style="11" customWidth="1"/>
    <col min="13064" max="13064" width="18.140625" style="11" customWidth="1"/>
    <col min="13065" max="13065" width="22.28515625" style="11" customWidth="1"/>
    <col min="13066" max="13314" width="11.42578125" style="11"/>
    <col min="13315" max="13315" width="22.85546875" style="11" customWidth="1"/>
    <col min="13316" max="13316" width="44.28515625" style="11" customWidth="1"/>
    <col min="13317" max="13317" width="20.7109375" style="11" customWidth="1"/>
    <col min="13318" max="13318" width="18.28515625" style="11" customWidth="1"/>
    <col min="13319" max="13319" width="20.85546875" style="11" customWidth="1"/>
    <col min="13320" max="13320" width="18.140625" style="11" customWidth="1"/>
    <col min="13321" max="13321" width="22.28515625" style="11" customWidth="1"/>
    <col min="13322" max="13570" width="11.42578125" style="11"/>
    <col min="13571" max="13571" width="22.85546875" style="11" customWidth="1"/>
    <col min="13572" max="13572" width="44.28515625" style="11" customWidth="1"/>
    <col min="13573" max="13573" width="20.7109375" style="11" customWidth="1"/>
    <col min="13574" max="13574" width="18.28515625" style="11" customWidth="1"/>
    <col min="13575" max="13575" width="20.85546875" style="11" customWidth="1"/>
    <col min="13576" max="13576" width="18.140625" style="11" customWidth="1"/>
    <col min="13577" max="13577" width="22.28515625" style="11" customWidth="1"/>
    <col min="13578" max="13826" width="11.42578125" style="11"/>
    <col min="13827" max="13827" width="22.85546875" style="11" customWidth="1"/>
    <col min="13828" max="13828" width="44.28515625" style="11" customWidth="1"/>
    <col min="13829" max="13829" width="20.7109375" style="11" customWidth="1"/>
    <col min="13830" max="13830" width="18.28515625" style="11" customWidth="1"/>
    <col min="13831" max="13831" width="20.85546875" style="11" customWidth="1"/>
    <col min="13832" max="13832" width="18.140625" style="11" customWidth="1"/>
    <col min="13833" max="13833" width="22.28515625" style="11" customWidth="1"/>
    <col min="13834" max="14082" width="11.42578125" style="11"/>
    <col min="14083" max="14083" width="22.85546875" style="11" customWidth="1"/>
    <col min="14084" max="14084" width="44.28515625" style="11" customWidth="1"/>
    <col min="14085" max="14085" width="20.7109375" style="11" customWidth="1"/>
    <col min="14086" max="14086" width="18.28515625" style="11" customWidth="1"/>
    <col min="14087" max="14087" width="20.85546875" style="11" customWidth="1"/>
    <col min="14088" max="14088" width="18.140625" style="11" customWidth="1"/>
    <col min="14089" max="14089" width="22.28515625" style="11" customWidth="1"/>
    <col min="14090" max="14338" width="11.42578125" style="11"/>
    <col min="14339" max="14339" width="22.85546875" style="11" customWidth="1"/>
    <col min="14340" max="14340" width="44.28515625" style="11" customWidth="1"/>
    <col min="14341" max="14341" width="20.7109375" style="11" customWidth="1"/>
    <col min="14342" max="14342" width="18.28515625" style="11" customWidth="1"/>
    <col min="14343" max="14343" width="20.85546875" style="11" customWidth="1"/>
    <col min="14344" max="14344" width="18.140625" style="11" customWidth="1"/>
    <col min="14345" max="14345" width="22.28515625" style="11" customWidth="1"/>
    <col min="14346" max="14594" width="11.42578125" style="11"/>
    <col min="14595" max="14595" width="22.85546875" style="11" customWidth="1"/>
    <col min="14596" max="14596" width="44.28515625" style="11" customWidth="1"/>
    <col min="14597" max="14597" width="20.7109375" style="11" customWidth="1"/>
    <col min="14598" max="14598" width="18.28515625" style="11" customWidth="1"/>
    <col min="14599" max="14599" width="20.85546875" style="11" customWidth="1"/>
    <col min="14600" max="14600" width="18.140625" style="11" customWidth="1"/>
    <col min="14601" max="14601" width="22.28515625" style="11" customWidth="1"/>
    <col min="14602" max="14850" width="11.42578125" style="11"/>
    <col min="14851" max="14851" width="22.85546875" style="11" customWidth="1"/>
    <col min="14852" max="14852" width="44.28515625" style="11" customWidth="1"/>
    <col min="14853" max="14853" width="20.7109375" style="11" customWidth="1"/>
    <col min="14854" max="14854" width="18.28515625" style="11" customWidth="1"/>
    <col min="14855" max="14855" width="20.85546875" style="11" customWidth="1"/>
    <col min="14856" max="14856" width="18.140625" style="11" customWidth="1"/>
    <col min="14857" max="14857" width="22.28515625" style="11" customWidth="1"/>
    <col min="14858" max="15106" width="11.42578125" style="11"/>
    <col min="15107" max="15107" width="22.85546875" style="11" customWidth="1"/>
    <col min="15108" max="15108" width="44.28515625" style="11" customWidth="1"/>
    <col min="15109" max="15109" width="20.7109375" style="11" customWidth="1"/>
    <col min="15110" max="15110" width="18.28515625" style="11" customWidth="1"/>
    <col min="15111" max="15111" width="20.85546875" style="11" customWidth="1"/>
    <col min="15112" max="15112" width="18.140625" style="11" customWidth="1"/>
    <col min="15113" max="15113" width="22.28515625" style="11" customWidth="1"/>
    <col min="15114" max="15362" width="11.42578125" style="11"/>
    <col min="15363" max="15363" width="22.85546875" style="11" customWidth="1"/>
    <col min="15364" max="15364" width="44.28515625" style="11" customWidth="1"/>
    <col min="15365" max="15365" width="20.7109375" style="11" customWidth="1"/>
    <col min="15366" max="15366" width="18.28515625" style="11" customWidth="1"/>
    <col min="15367" max="15367" width="20.85546875" style="11" customWidth="1"/>
    <col min="15368" max="15368" width="18.140625" style="11" customWidth="1"/>
    <col min="15369" max="15369" width="22.28515625" style="11" customWidth="1"/>
    <col min="15370" max="15618" width="11.42578125" style="11"/>
    <col min="15619" max="15619" width="22.85546875" style="11" customWidth="1"/>
    <col min="15620" max="15620" width="44.28515625" style="11" customWidth="1"/>
    <col min="15621" max="15621" width="20.7109375" style="11" customWidth="1"/>
    <col min="15622" max="15622" width="18.28515625" style="11" customWidth="1"/>
    <col min="15623" max="15623" width="20.85546875" style="11" customWidth="1"/>
    <col min="15624" max="15624" width="18.140625" style="11" customWidth="1"/>
    <col min="15625" max="15625" width="22.28515625" style="11" customWidth="1"/>
    <col min="15626" max="15874" width="11.42578125" style="11"/>
    <col min="15875" max="15875" width="22.85546875" style="11" customWidth="1"/>
    <col min="15876" max="15876" width="44.28515625" style="11" customWidth="1"/>
    <col min="15877" max="15877" width="20.7109375" style="11" customWidth="1"/>
    <col min="15878" max="15878" width="18.28515625" style="11" customWidth="1"/>
    <col min="15879" max="15879" width="20.85546875" style="11" customWidth="1"/>
    <col min="15880" max="15880" width="18.140625" style="11" customWidth="1"/>
    <col min="15881" max="15881" width="22.28515625" style="11" customWidth="1"/>
    <col min="15882" max="16130" width="11.42578125" style="11"/>
    <col min="16131" max="16131" width="22.85546875" style="11" customWidth="1"/>
    <col min="16132" max="16132" width="44.28515625" style="11" customWidth="1"/>
    <col min="16133" max="16133" width="20.7109375" style="11" customWidth="1"/>
    <col min="16134" max="16134" width="18.28515625" style="11" customWidth="1"/>
    <col min="16135" max="16135" width="20.85546875" style="11" customWidth="1"/>
    <col min="16136" max="16136" width="18.140625" style="11" customWidth="1"/>
    <col min="16137" max="16137" width="22.28515625" style="11" customWidth="1"/>
    <col min="16138" max="16384" width="11.42578125" style="11"/>
  </cols>
  <sheetData>
    <row r="1" spans="2:13" customFormat="1" ht="9" customHeight="1">
      <c r="D1" s="16"/>
    </row>
    <row r="2" spans="2:13" customFormat="1" ht="17.399999999999999">
      <c r="B2" s="171" t="s">
        <v>90</v>
      </c>
      <c r="C2" s="18"/>
      <c r="D2" s="18"/>
      <c r="E2" s="19"/>
      <c r="F2" s="19"/>
      <c r="G2" s="19"/>
    </row>
    <row r="3" spans="2:13" customFormat="1" ht="10.199999999999999"/>
    <row r="4" spans="2:13">
      <c r="B4" s="19" t="s">
        <v>298</v>
      </c>
      <c r="H4" s="283"/>
    </row>
    <row r="5" spans="2:13" ht="9" customHeight="1" thickBot="1">
      <c r="H5" s="283"/>
    </row>
    <row r="6" spans="2:13" customFormat="1" ht="13.8" thickBot="1">
      <c r="B6" s="247" t="s">
        <v>347</v>
      </c>
      <c r="C6" s="247" t="s">
        <v>412</v>
      </c>
      <c r="D6" s="249"/>
      <c r="E6" s="249"/>
      <c r="F6" s="249"/>
      <c r="G6" s="671" t="s">
        <v>264</v>
      </c>
    </row>
    <row r="7" spans="2:13" customFormat="1" ht="23.4">
      <c r="B7" s="356"/>
      <c r="C7" s="404" t="s">
        <v>350</v>
      </c>
      <c r="D7" s="405">
        <v>2015</v>
      </c>
      <c r="E7" s="405">
        <v>2020</v>
      </c>
      <c r="F7" s="405">
        <v>2030</v>
      </c>
      <c r="G7" s="672"/>
      <c r="I7" s="556"/>
    </row>
    <row r="8" spans="2:13" customFormat="1" ht="16.2" thickBot="1">
      <c r="B8" s="232"/>
      <c r="C8" s="406" t="s">
        <v>46</v>
      </c>
      <c r="D8" s="407" t="s">
        <v>47</v>
      </c>
      <c r="E8" s="407" t="s">
        <v>48</v>
      </c>
      <c r="F8" s="407" t="s">
        <v>49</v>
      </c>
      <c r="G8" s="673"/>
    </row>
    <row r="9" spans="2:13" customFormat="1" ht="13.8">
      <c r="B9" s="358" t="s">
        <v>266</v>
      </c>
      <c r="C9" s="359">
        <v>2534176</v>
      </c>
      <c r="D9" s="359">
        <v>2559347.2250006031</v>
      </c>
      <c r="E9" s="359">
        <v>2601856.0883971211</v>
      </c>
      <c r="F9" s="359">
        <v>2689003.6642934303</v>
      </c>
      <c r="G9" s="360"/>
      <c r="I9" s="328"/>
      <c r="J9" s="329"/>
      <c r="K9" s="329"/>
      <c r="L9" s="330"/>
      <c r="M9" s="17"/>
    </row>
    <row r="10" spans="2:13" customFormat="1" ht="13.8">
      <c r="B10" s="259" t="s">
        <v>126</v>
      </c>
      <c r="C10" s="361"/>
      <c r="D10" s="179"/>
      <c r="E10" s="179"/>
      <c r="F10" s="179"/>
      <c r="G10" s="362"/>
      <c r="I10" s="328"/>
      <c r="J10" s="331"/>
      <c r="K10" s="332"/>
      <c r="L10" s="332"/>
      <c r="M10" s="17"/>
    </row>
    <row r="11" spans="2:13" customFormat="1">
      <c r="B11" s="259" t="s">
        <v>267</v>
      </c>
      <c r="C11" s="363">
        <v>399619569</v>
      </c>
      <c r="D11" s="363">
        <v>406995775.28091121</v>
      </c>
      <c r="E11" s="363">
        <v>419452624.76052904</v>
      </c>
      <c r="F11" s="363">
        <v>444990457.31388807</v>
      </c>
      <c r="G11" s="362"/>
      <c r="I11" s="17"/>
      <c r="J11" s="17"/>
      <c r="K11" s="17"/>
      <c r="L11" s="17"/>
      <c r="M11" s="17"/>
    </row>
    <row r="12" spans="2:13" customFormat="1" ht="13.8" thickBot="1">
      <c r="B12" s="364" t="s">
        <v>35</v>
      </c>
      <c r="C12" s="365">
        <v>251117043</v>
      </c>
      <c r="D12" s="365">
        <v>255781158.41599491</v>
      </c>
      <c r="E12" s="365">
        <v>263657861.00915065</v>
      </c>
      <c r="F12" s="365">
        <v>279805917.72491634</v>
      </c>
      <c r="G12" s="366"/>
      <c r="I12" s="17"/>
      <c r="J12" s="17"/>
      <c r="K12" s="17"/>
      <c r="L12" s="17"/>
      <c r="M12" s="17"/>
    </row>
    <row r="13" spans="2:13" customFormat="1" ht="13.8" thickBot="1">
      <c r="B13" s="175" t="s">
        <v>262</v>
      </c>
      <c r="C13" s="367"/>
      <c r="D13" s="367"/>
      <c r="E13" s="367"/>
      <c r="F13" s="367"/>
      <c r="G13" s="360"/>
    </row>
    <row r="14" spans="2:13" customFormat="1">
      <c r="B14" s="175" t="s">
        <v>268</v>
      </c>
      <c r="C14" s="369"/>
      <c r="D14" s="369"/>
      <c r="E14" s="369"/>
      <c r="F14" s="369"/>
      <c r="G14" s="370" t="s">
        <v>36</v>
      </c>
    </row>
    <row r="15" spans="2:13" customFormat="1" ht="27" thickBot="1">
      <c r="B15" s="259" t="s">
        <v>257</v>
      </c>
      <c r="C15" s="531"/>
      <c r="D15" s="380">
        <v>3.5881632319236627E-3</v>
      </c>
      <c r="E15" s="380">
        <v>9.3656163641053138E-3</v>
      </c>
      <c r="F15" s="380">
        <v>2.0183893811158461E-2</v>
      </c>
      <c r="G15" s="372" t="s">
        <v>351</v>
      </c>
    </row>
    <row r="16" spans="2:13" customFormat="1">
      <c r="B16" s="175" t="s">
        <v>269</v>
      </c>
      <c r="C16" s="369"/>
      <c r="D16" s="410"/>
      <c r="E16" s="410"/>
      <c r="F16" s="410"/>
      <c r="G16" s="370" t="s">
        <v>36</v>
      </c>
    </row>
    <row r="17" spans="2:7" customFormat="1" ht="27" thickBot="1">
      <c r="B17" s="259" t="s">
        <v>422</v>
      </c>
      <c r="C17" s="371"/>
      <c r="D17" s="380">
        <v>1.7957524747126089E-2</v>
      </c>
      <c r="E17" s="380">
        <v>4.6852486566457234E-2</v>
      </c>
      <c r="F17" s="380">
        <v>0.10088661721773699</v>
      </c>
      <c r="G17" s="372" t="s">
        <v>351</v>
      </c>
    </row>
    <row r="18" spans="2:7" customFormat="1">
      <c r="B18" s="175" t="s">
        <v>270</v>
      </c>
      <c r="C18" s="369"/>
      <c r="D18" s="410"/>
      <c r="E18" s="410"/>
      <c r="F18" s="410"/>
      <c r="G18" s="370" t="s">
        <v>36</v>
      </c>
    </row>
    <row r="19" spans="2:7" customFormat="1" ht="13.8" thickBot="1">
      <c r="B19" s="259" t="s">
        <v>422</v>
      </c>
      <c r="C19" s="371"/>
      <c r="D19" s="380">
        <v>0</v>
      </c>
      <c r="E19" s="380">
        <v>0</v>
      </c>
      <c r="F19" s="380">
        <v>0</v>
      </c>
      <c r="G19" s="372"/>
    </row>
    <row r="20" spans="2:7" customFormat="1">
      <c r="B20" s="175" t="s">
        <v>271</v>
      </c>
      <c r="C20" s="369"/>
      <c r="D20" s="410"/>
      <c r="E20" s="410"/>
      <c r="F20" s="410"/>
      <c r="G20" s="370" t="s">
        <v>36</v>
      </c>
    </row>
    <row r="21" spans="2:7" customFormat="1" ht="27" thickBot="1">
      <c r="B21" s="259" t="s">
        <v>422</v>
      </c>
      <c r="C21" s="371"/>
      <c r="D21" s="380">
        <v>3.2111947556699716E-2</v>
      </c>
      <c r="E21" s="380">
        <v>8.3830593254219682E-2</v>
      </c>
      <c r="F21" s="380">
        <v>0.1807253782358838</v>
      </c>
      <c r="G21" s="372" t="s">
        <v>351</v>
      </c>
    </row>
    <row r="22" spans="2:7" customFormat="1" ht="13.8" thickBot="1">
      <c r="B22" s="247" t="s">
        <v>37</v>
      </c>
      <c r="C22" s="373"/>
      <c r="D22" s="373"/>
      <c r="E22" s="373"/>
      <c r="F22" s="373"/>
      <c r="G22" s="374"/>
    </row>
    <row r="23" spans="2:7" customFormat="1">
      <c r="B23" s="175" t="s">
        <v>38</v>
      </c>
      <c r="C23" s="369"/>
      <c r="D23" s="369"/>
      <c r="E23" s="369"/>
      <c r="F23" s="369"/>
      <c r="G23" s="375" t="s">
        <v>26</v>
      </c>
    </row>
    <row r="24" spans="2:7" customFormat="1" ht="13.8">
      <c r="B24" s="259" t="s">
        <v>328</v>
      </c>
      <c r="C24" s="371">
        <v>0.65913439607193813</v>
      </c>
      <c r="D24" s="371">
        <v>0.64529999999999998</v>
      </c>
      <c r="E24" s="371">
        <v>0.62260000000000004</v>
      </c>
      <c r="F24" s="371">
        <v>0.57869999999999999</v>
      </c>
      <c r="G24" s="376" t="s">
        <v>352</v>
      </c>
    </row>
    <row r="25" spans="2:7" customFormat="1" ht="15.6">
      <c r="B25" s="259" t="s">
        <v>327</v>
      </c>
      <c r="C25" s="371">
        <v>0.34073987260553334</v>
      </c>
      <c r="D25" s="371">
        <v>0.33610000000000001</v>
      </c>
      <c r="E25" s="371">
        <v>0.32850000000000001</v>
      </c>
      <c r="F25" s="371">
        <v>0.31369999999999998</v>
      </c>
      <c r="G25" s="288"/>
    </row>
    <row r="26" spans="2:7" customFormat="1" ht="13.8">
      <c r="B26" s="259" t="s">
        <v>329</v>
      </c>
      <c r="C26" s="371">
        <v>2.8293220360385389E-4</v>
      </c>
      <c r="D26" s="371">
        <v>1.8800000000000001E-2</v>
      </c>
      <c r="E26" s="371">
        <v>4.9099999999999998E-2</v>
      </c>
      <c r="F26" s="371">
        <v>5.8599999999999999E-2</v>
      </c>
      <c r="G26" s="288"/>
    </row>
    <row r="27" spans="2:7" customFormat="1" ht="14.4" thickBot="1">
      <c r="B27" s="364" t="s">
        <v>330</v>
      </c>
      <c r="C27" s="377">
        <v>0</v>
      </c>
      <c r="D27" s="377">
        <v>0</v>
      </c>
      <c r="E27" s="377">
        <v>0</v>
      </c>
      <c r="F27" s="377">
        <v>4.9099999999999998E-2</v>
      </c>
      <c r="G27" s="378"/>
    </row>
    <row r="28" spans="2:7" customFormat="1">
      <c r="B28" s="175" t="s">
        <v>39</v>
      </c>
      <c r="C28" s="369"/>
      <c r="D28" s="369"/>
      <c r="E28" s="369"/>
      <c r="F28" s="369"/>
      <c r="G28" s="375" t="s">
        <v>26</v>
      </c>
    </row>
    <row r="29" spans="2:7" customFormat="1" ht="13.8">
      <c r="B29" s="259" t="s">
        <v>331</v>
      </c>
      <c r="C29" s="371">
        <v>0.62423669646538094</v>
      </c>
      <c r="D29" s="371">
        <v>0.60160000000000002</v>
      </c>
      <c r="E29" s="371">
        <v>0.56489999999999996</v>
      </c>
      <c r="F29" s="371">
        <v>0.495</v>
      </c>
      <c r="G29" s="376" t="s">
        <v>352</v>
      </c>
    </row>
    <row r="30" spans="2:7" customFormat="1" ht="15.6">
      <c r="B30" s="259" t="s">
        <v>334</v>
      </c>
      <c r="C30" s="371">
        <v>0.37546860562623918</v>
      </c>
      <c r="D30" s="371">
        <v>0.36520000000000002</v>
      </c>
      <c r="E30" s="371">
        <v>0.34849999999999998</v>
      </c>
      <c r="F30" s="371">
        <v>0.31659999999999999</v>
      </c>
      <c r="G30" s="288"/>
    </row>
    <row r="31" spans="2:7" customFormat="1" ht="13.8">
      <c r="B31" s="259" t="s">
        <v>332</v>
      </c>
      <c r="C31" s="371">
        <v>2.8293220360385389E-4</v>
      </c>
      <c r="D31" s="371">
        <v>3.3099999999999997E-2</v>
      </c>
      <c r="E31" s="371">
        <v>8.6499999999999994E-2</v>
      </c>
      <c r="F31" s="371">
        <v>0.13930000000000001</v>
      </c>
      <c r="G31" s="288"/>
    </row>
    <row r="32" spans="2:7" customFormat="1" ht="14.4" thickBot="1">
      <c r="B32" s="364" t="s">
        <v>333</v>
      </c>
      <c r="C32" s="377">
        <v>0</v>
      </c>
      <c r="D32" s="377">
        <v>0</v>
      </c>
      <c r="E32" s="377">
        <v>0</v>
      </c>
      <c r="F32" s="377">
        <v>4.9099999999999998E-2</v>
      </c>
      <c r="G32" s="378"/>
    </row>
    <row r="33" spans="2:14" customFormat="1">
      <c r="B33" s="175" t="s">
        <v>40</v>
      </c>
      <c r="C33" s="369"/>
      <c r="D33" s="369"/>
      <c r="E33" s="369"/>
      <c r="F33" s="369"/>
      <c r="G33" s="375" t="s">
        <v>26</v>
      </c>
    </row>
    <row r="34" spans="2:14" customFormat="1" ht="13.8">
      <c r="B34" s="259" t="s">
        <v>325</v>
      </c>
      <c r="C34" s="371">
        <v>0.98943168876194876</v>
      </c>
      <c r="D34" s="371">
        <v>0.97460000000000002</v>
      </c>
      <c r="E34" s="371">
        <v>0.95030000000000003</v>
      </c>
      <c r="F34" s="371">
        <v>0.90290000000000004</v>
      </c>
      <c r="G34" s="376" t="s">
        <v>352</v>
      </c>
    </row>
    <row r="35" spans="2:14" customFormat="1" ht="15.6">
      <c r="B35" s="259" t="s">
        <v>335</v>
      </c>
      <c r="C35" s="371">
        <v>1.0276685354316901E-2</v>
      </c>
      <c r="D35" s="371">
        <v>1.0200000000000001E-2</v>
      </c>
      <c r="E35" s="371">
        <v>0.01</v>
      </c>
      <c r="F35" s="371">
        <v>9.5999999999999992E-3</v>
      </c>
      <c r="G35" s="288"/>
    </row>
    <row r="36" spans="2:14" customFormat="1" ht="13.8">
      <c r="B36" s="259" t="s">
        <v>374</v>
      </c>
      <c r="C36" s="371">
        <v>2.8293220360385389E-4</v>
      </c>
      <c r="D36" s="371">
        <v>1.52E-2</v>
      </c>
      <c r="E36" s="371">
        <v>3.9699999999999999E-2</v>
      </c>
      <c r="F36" s="371">
        <v>3.8399999999999997E-2</v>
      </c>
      <c r="G36" s="288"/>
    </row>
    <row r="37" spans="2:14" customFormat="1" ht="14.4" thickBot="1">
      <c r="B37" s="364" t="s">
        <v>375</v>
      </c>
      <c r="C37" s="377">
        <v>0</v>
      </c>
      <c r="D37" s="377">
        <v>0</v>
      </c>
      <c r="E37" s="377">
        <v>0</v>
      </c>
      <c r="F37" s="377">
        <v>4.9099999999999998E-2</v>
      </c>
      <c r="G37" s="378"/>
    </row>
    <row r="38" spans="2:14" customFormat="1">
      <c r="B38" s="175" t="s">
        <v>41</v>
      </c>
      <c r="C38" s="369"/>
      <c r="D38" s="369"/>
      <c r="E38" s="369"/>
      <c r="F38" s="369"/>
      <c r="G38" s="375" t="s">
        <v>26</v>
      </c>
    </row>
    <row r="39" spans="2:14" customFormat="1" ht="13.8">
      <c r="B39" s="259" t="s">
        <v>326</v>
      </c>
      <c r="C39" s="371">
        <v>0.52516601606479862</v>
      </c>
      <c r="D39" s="371">
        <v>0.49880000000000002</v>
      </c>
      <c r="E39" s="371">
        <v>0.45600000000000002</v>
      </c>
      <c r="F39" s="371">
        <v>0.37509999999999999</v>
      </c>
      <c r="G39" s="376" t="s">
        <v>352</v>
      </c>
    </row>
    <row r="40" spans="2:14" customFormat="1" ht="15.6">
      <c r="B40" s="259" t="s">
        <v>336</v>
      </c>
      <c r="C40" s="371">
        <v>0.47449720965433062</v>
      </c>
      <c r="D40" s="371">
        <v>0.45390000000000003</v>
      </c>
      <c r="E40" s="371">
        <v>0.4204</v>
      </c>
      <c r="F40" s="371">
        <v>0.35670000000000002</v>
      </c>
      <c r="G40" s="288"/>
    </row>
    <row r="41" spans="2:14" customFormat="1" ht="13.8">
      <c r="B41" s="259" t="s">
        <v>376</v>
      </c>
      <c r="C41" s="371">
        <v>2.8293220360385389E-4</v>
      </c>
      <c r="D41" s="371">
        <v>4.7300000000000002E-2</v>
      </c>
      <c r="E41" s="371">
        <v>0.1235</v>
      </c>
      <c r="F41" s="371">
        <v>0.21909999999999999</v>
      </c>
      <c r="G41" s="288"/>
    </row>
    <row r="42" spans="2:14" customFormat="1" ht="14.4" thickBot="1">
      <c r="B42" s="364" t="s">
        <v>377</v>
      </c>
      <c r="C42" s="377">
        <v>0</v>
      </c>
      <c r="D42" s="377">
        <v>0</v>
      </c>
      <c r="E42" s="377">
        <v>0</v>
      </c>
      <c r="F42" s="377">
        <v>4.9099999999999998E-2</v>
      </c>
      <c r="G42" s="378"/>
    </row>
    <row r="43" spans="2:14" customFormat="1" ht="13.8" thickBot="1">
      <c r="B43" s="247" t="s">
        <v>42</v>
      </c>
      <c r="C43" s="373"/>
      <c r="D43" s="373"/>
      <c r="E43" s="373"/>
      <c r="F43" s="373"/>
      <c r="G43" s="374"/>
    </row>
    <row r="44" spans="2:14" customFormat="1">
      <c r="B44" s="175" t="s">
        <v>43</v>
      </c>
      <c r="C44" s="369"/>
      <c r="D44" s="369"/>
      <c r="E44" s="369"/>
      <c r="F44" s="369"/>
      <c r="G44" s="362" t="s">
        <v>26</v>
      </c>
    </row>
    <row r="45" spans="2:14" customFormat="1">
      <c r="B45" s="259" t="s">
        <v>1</v>
      </c>
      <c r="C45" s="379">
        <v>5.1270619720177272E-3</v>
      </c>
      <c r="D45" s="379">
        <v>5.152058741525932E-3</v>
      </c>
      <c r="E45" s="379">
        <v>5.1881118476827699E-3</v>
      </c>
      <c r="F45" s="379">
        <v>5.2398729253248372E-3</v>
      </c>
      <c r="G45" s="376" t="s">
        <v>352</v>
      </c>
      <c r="I45" s="555"/>
      <c r="K45" s="552"/>
      <c r="L45" s="552"/>
      <c r="M45" s="552"/>
      <c r="N45" s="552"/>
    </row>
    <row r="46" spans="2:14" customFormat="1">
      <c r="B46" s="259" t="s">
        <v>2</v>
      </c>
      <c r="C46" s="380">
        <v>0.46687293802798219</v>
      </c>
      <c r="D46" s="380">
        <v>0.47217659712186227</v>
      </c>
      <c r="E46" s="380">
        <v>0.48090543092016785</v>
      </c>
      <c r="F46" s="380">
        <v>0.49795618371083744</v>
      </c>
      <c r="G46" s="362"/>
      <c r="I46" s="557"/>
      <c r="K46" s="552"/>
      <c r="L46" s="552"/>
      <c r="M46" s="552"/>
      <c r="N46" s="552"/>
    </row>
    <row r="47" spans="2:14" customFormat="1" ht="13.8" thickBot="1">
      <c r="B47" s="381" t="s">
        <v>3</v>
      </c>
      <c r="C47" s="382">
        <v>0.52800000000000002</v>
      </c>
      <c r="D47" s="382">
        <v>0.52267134413661198</v>
      </c>
      <c r="E47" s="382">
        <v>0.51390645723214967</v>
      </c>
      <c r="F47" s="382">
        <v>0.49680394336383787</v>
      </c>
      <c r="G47" s="362"/>
      <c r="I47" s="558"/>
      <c r="K47" s="552"/>
      <c r="L47" s="552"/>
      <c r="M47" s="552"/>
      <c r="N47" s="552"/>
    </row>
    <row r="48" spans="2:14" customFormat="1">
      <c r="B48" s="175" t="s">
        <v>44</v>
      </c>
      <c r="C48" s="369"/>
      <c r="D48" s="369"/>
      <c r="E48" s="369"/>
      <c r="F48" s="369"/>
      <c r="G48" s="360" t="s">
        <v>26</v>
      </c>
      <c r="I48" s="558"/>
    </row>
    <row r="49" spans="2:12" customFormat="1">
      <c r="B49" s="259" t="s">
        <v>1</v>
      </c>
      <c r="C49" s="379">
        <v>5.1000000000000004E-3</v>
      </c>
      <c r="D49" s="380">
        <v>5.1999999999999998E-3</v>
      </c>
      <c r="E49" s="380">
        <v>5.1999999999999998E-3</v>
      </c>
      <c r="F49" s="380">
        <v>5.1999999999999998E-3</v>
      </c>
      <c r="G49" s="362" t="s">
        <v>352</v>
      </c>
      <c r="I49" s="559"/>
      <c r="J49" s="38"/>
      <c r="K49" s="38"/>
      <c r="L49" s="38"/>
    </row>
    <row r="50" spans="2:12" customFormat="1">
      <c r="B50" s="259" t="s">
        <v>5</v>
      </c>
      <c r="C50" s="380">
        <v>3.2399999999999998E-2</v>
      </c>
      <c r="D50" s="380">
        <v>4.4299999999999999E-2</v>
      </c>
      <c r="E50" s="380">
        <v>6.3500000000000001E-2</v>
      </c>
      <c r="F50" s="380">
        <v>9.9599999999999994E-2</v>
      </c>
      <c r="G50" s="553"/>
      <c r="I50" s="560"/>
      <c r="J50" s="413"/>
      <c r="K50" s="413"/>
      <c r="L50" s="413"/>
    </row>
    <row r="51" spans="2:12" customFormat="1">
      <c r="B51" s="259" t="s">
        <v>6</v>
      </c>
      <c r="C51" s="380">
        <v>0.68240000000000001</v>
      </c>
      <c r="D51" s="380">
        <v>0.66020000000000001</v>
      </c>
      <c r="E51" s="380">
        <v>0.62450000000000006</v>
      </c>
      <c r="F51" s="380">
        <v>0.55779999999999996</v>
      </c>
      <c r="G51" s="362"/>
      <c r="I51" s="413"/>
      <c r="J51" s="413"/>
      <c r="K51" s="413"/>
      <c r="L51" s="413"/>
    </row>
    <row r="52" spans="2:12" customFormat="1">
      <c r="B52" s="259" t="s">
        <v>7</v>
      </c>
      <c r="C52" s="380"/>
      <c r="D52" s="380"/>
      <c r="E52" s="380"/>
      <c r="F52" s="380"/>
      <c r="G52" s="362"/>
      <c r="I52" s="413"/>
      <c r="J52" s="413"/>
      <c r="K52" s="413"/>
      <c r="L52" s="413"/>
    </row>
    <row r="53" spans="2:12" customFormat="1">
      <c r="B53" s="259" t="s">
        <v>8</v>
      </c>
      <c r="C53" s="380">
        <v>0.1744</v>
      </c>
      <c r="D53" s="380">
        <v>0.16719999999999999</v>
      </c>
      <c r="E53" s="380">
        <v>0.16719999999999999</v>
      </c>
      <c r="F53" s="380">
        <v>0.1585</v>
      </c>
      <c r="G53" s="362"/>
      <c r="I53" s="413"/>
      <c r="J53" s="413"/>
      <c r="K53" s="413"/>
      <c r="L53" s="413"/>
    </row>
    <row r="54" spans="2:12" customFormat="1" ht="13.8" thickBot="1">
      <c r="B54" s="259" t="s">
        <v>9</v>
      </c>
      <c r="C54" s="380">
        <v>0.1057</v>
      </c>
      <c r="D54" s="380">
        <v>0.1187</v>
      </c>
      <c r="E54" s="380">
        <v>0.13950000000000001</v>
      </c>
      <c r="F54" s="380">
        <v>0.17879999999999999</v>
      </c>
      <c r="G54" s="362"/>
      <c r="I54" s="413"/>
      <c r="J54" s="413"/>
      <c r="K54" s="413"/>
      <c r="L54" s="413"/>
    </row>
    <row r="55" spans="2:12" customFormat="1">
      <c r="B55" s="175" t="s">
        <v>45</v>
      </c>
      <c r="C55" s="369"/>
      <c r="D55" s="410"/>
      <c r="E55" s="410"/>
      <c r="F55" s="410"/>
      <c r="G55" s="384" t="s">
        <v>26</v>
      </c>
      <c r="I55" s="413"/>
      <c r="J55" s="413"/>
      <c r="K55" s="413"/>
      <c r="L55" s="413"/>
    </row>
    <row r="56" spans="2:12" customFormat="1">
      <c r="B56" s="259" t="s">
        <v>1</v>
      </c>
      <c r="C56" s="379">
        <f>[2]EPI_systems!R29</f>
        <v>5.1270619720177263E-3</v>
      </c>
      <c r="D56" s="380">
        <f>[2]EPI_systems!S29</f>
        <v>5.152058741525932E-3</v>
      </c>
      <c r="E56" s="380">
        <f>[2]EPI_systems!T29</f>
        <v>5.1881118476827691E-3</v>
      </c>
      <c r="F56" s="380">
        <f>[2]EPI_systems!U29</f>
        <v>5.2398729253248372E-3</v>
      </c>
      <c r="G56" s="376" t="s">
        <v>352</v>
      </c>
    </row>
    <row r="57" spans="2:12" customFormat="1" ht="41.4" customHeight="1">
      <c r="B57" s="385" t="s">
        <v>424</v>
      </c>
      <c r="C57" s="380">
        <v>0.45074460565281499</v>
      </c>
      <c r="D57" s="380">
        <v>0.42517405348330356</v>
      </c>
      <c r="E57" s="380">
        <v>0.38398166576401754</v>
      </c>
      <c r="F57" s="380">
        <v>0.30676353828648228</v>
      </c>
      <c r="G57" s="362"/>
    </row>
    <row r="58" spans="2:12" customFormat="1" ht="46.2" customHeight="1">
      <c r="B58" s="385" t="s">
        <v>425</v>
      </c>
      <c r="C58" s="380">
        <v>0.26401979287356986</v>
      </c>
      <c r="D58" s="380">
        <v>0.27934287218931347</v>
      </c>
      <c r="E58" s="380">
        <v>0.30408925019027261</v>
      </c>
      <c r="F58" s="380">
        <v>0.35072092310766084</v>
      </c>
      <c r="G58" s="362"/>
    </row>
    <row r="59" spans="2:12" customFormat="1" ht="58.8" customHeight="1">
      <c r="B59" s="385" t="s">
        <v>426</v>
      </c>
      <c r="C59" s="380">
        <v>0</v>
      </c>
      <c r="D59" s="380">
        <v>0</v>
      </c>
      <c r="E59" s="380">
        <v>0</v>
      </c>
      <c r="F59" s="380">
        <v>0</v>
      </c>
      <c r="G59" s="362"/>
      <c r="I59" s="564"/>
    </row>
    <row r="60" spans="2:12" customFormat="1" ht="33.6" customHeight="1">
      <c r="B60" s="385" t="s">
        <v>427</v>
      </c>
      <c r="C60" s="380">
        <v>0.1056404911103254</v>
      </c>
      <c r="D60" s="380">
        <v>0.10344259400194109</v>
      </c>
      <c r="E60" s="380">
        <v>9.9755585915140416E-2</v>
      </c>
      <c r="F60" s="380">
        <v>9.2298746768591788E-2</v>
      </c>
      <c r="G60" s="362"/>
    </row>
    <row r="61" spans="2:12" customFormat="1" ht="29.4" customHeight="1">
      <c r="B61" s="385" t="s">
        <v>428</v>
      </c>
      <c r="C61" s="380">
        <v>1.0543324536259514E-4</v>
      </c>
      <c r="D61" s="380">
        <v>1.523627691293129E-2</v>
      </c>
      <c r="E61" s="380">
        <v>3.9791583036017313E-2</v>
      </c>
      <c r="F61" s="380">
        <v>8.6482468761890224E-2</v>
      </c>
      <c r="G61" s="362"/>
    </row>
    <row r="62" spans="2:12" customFormat="1" ht="33.6" customHeight="1">
      <c r="B62" s="385" t="s">
        <v>429</v>
      </c>
      <c r="C62" s="380">
        <v>0</v>
      </c>
      <c r="D62" s="380">
        <v>0</v>
      </c>
      <c r="E62" s="380">
        <v>0</v>
      </c>
      <c r="F62" s="380">
        <v>0</v>
      </c>
      <c r="G62" s="362"/>
    </row>
    <row r="63" spans="2:12" customFormat="1" ht="13.8" thickBot="1">
      <c r="B63" s="386" t="s">
        <v>340</v>
      </c>
      <c r="C63" s="380">
        <v>0.17436261514590931</v>
      </c>
      <c r="D63" s="380">
        <v>0.17165214467098469</v>
      </c>
      <c r="E63" s="380">
        <v>0.16719380324686919</v>
      </c>
      <c r="F63" s="380">
        <v>0.15849445015005001</v>
      </c>
      <c r="G63" s="362"/>
    </row>
    <row r="64" spans="2:12" customFormat="1" ht="13.8" thickBot="1">
      <c r="B64" s="175" t="s">
        <v>265</v>
      </c>
      <c r="C64" s="387"/>
      <c r="D64" s="369"/>
      <c r="E64" s="369"/>
      <c r="F64" s="369"/>
      <c r="G64" s="384" t="s">
        <v>26</v>
      </c>
    </row>
    <row r="65" spans="2:9" customFormat="1">
      <c r="B65" s="358" t="s">
        <v>12</v>
      </c>
      <c r="C65" s="371">
        <v>0.307</v>
      </c>
      <c r="D65" s="371">
        <v>0.33700000000000002</v>
      </c>
      <c r="E65" s="371">
        <v>0.38500000000000001</v>
      </c>
      <c r="F65" s="371">
        <v>0.47199999999999998</v>
      </c>
      <c r="G65" s="376" t="s">
        <v>352</v>
      </c>
    </row>
    <row r="66" spans="2:9" customFormat="1">
      <c r="B66" s="388" t="s">
        <v>13</v>
      </c>
      <c r="C66" s="389">
        <v>0.307</v>
      </c>
      <c r="D66" s="389">
        <v>0.33700000000000002</v>
      </c>
      <c r="E66" s="389">
        <v>0.38500000000000001</v>
      </c>
      <c r="F66" s="389">
        <v>0.47199999999999998</v>
      </c>
      <c r="G66" s="362"/>
      <c r="I66" s="555"/>
    </row>
    <row r="67" spans="2:9" customFormat="1" ht="13.8" thickBot="1">
      <c r="B67" s="388" t="s">
        <v>14</v>
      </c>
      <c r="C67" s="389"/>
      <c r="D67" s="390"/>
      <c r="E67" s="390"/>
      <c r="F67" s="390"/>
      <c r="G67" s="362"/>
    </row>
    <row r="68" spans="2:9" customFormat="1">
      <c r="B68" s="175" t="s">
        <v>263</v>
      </c>
      <c r="C68" s="369"/>
      <c r="D68" s="369"/>
      <c r="E68" s="369"/>
      <c r="F68" s="369"/>
      <c r="G68" s="391" t="s">
        <v>26</v>
      </c>
    </row>
    <row r="69" spans="2:9" customFormat="1">
      <c r="B69" s="259" t="s">
        <v>1</v>
      </c>
      <c r="C69" s="371" t="s">
        <v>313</v>
      </c>
      <c r="D69" s="383"/>
      <c r="E69" s="383"/>
      <c r="F69" s="383"/>
      <c r="G69" s="376" t="s">
        <v>352</v>
      </c>
    </row>
    <row r="70" spans="2:9" customFormat="1">
      <c r="B70" s="259" t="s">
        <v>18</v>
      </c>
      <c r="C70" s="371">
        <v>1.6400000000000001E-2</v>
      </c>
      <c r="D70" s="371">
        <v>1.9300000000000001E-2</v>
      </c>
      <c r="E70" s="371">
        <v>2.4E-2</v>
      </c>
      <c r="F70" s="371">
        <v>3.3300000000000003E-2</v>
      </c>
      <c r="G70" s="392"/>
    </row>
    <row r="71" spans="2:9" customFormat="1">
      <c r="B71" s="259" t="s">
        <v>6</v>
      </c>
      <c r="C71" s="393">
        <v>0.21560000000000001</v>
      </c>
      <c r="D71" s="393">
        <v>0.20930000000000001</v>
      </c>
      <c r="E71" s="393">
        <v>0.19889999999999999</v>
      </c>
      <c r="F71" s="393">
        <v>0.17829999999999999</v>
      </c>
      <c r="G71" s="392"/>
    </row>
    <row r="72" spans="2:9" customFormat="1">
      <c r="B72" s="259" t="s">
        <v>7</v>
      </c>
      <c r="C72" s="393"/>
      <c r="D72" s="393"/>
      <c r="E72" s="393"/>
      <c r="F72" s="393"/>
      <c r="G72" s="392"/>
    </row>
    <row r="73" spans="2:9" customFormat="1">
      <c r="B73" s="259" t="s">
        <v>8</v>
      </c>
      <c r="C73" s="393" t="s">
        <v>313</v>
      </c>
      <c r="D73" s="393"/>
      <c r="E73" s="393"/>
      <c r="F73" s="393"/>
      <c r="G73" s="392"/>
    </row>
    <row r="74" spans="2:9" customFormat="1" ht="13.8" thickBot="1">
      <c r="B74" s="259" t="s">
        <v>9</v>
      </c>
      <c r="C74" s="393">
        <v>0.76800000000000002</v>
      </c>
      <c r="D74" s="393">
        <v>0.77139999999999997</v>
      </c>
      <c r="E74" s="393">
        <v>0.77700000000000002</v>
      </c>
      <c r="F74" s="393">
        <v>0.78839999999999999</v>
      </c>
      <c r="G74" s="392"/>
    </row>
    <row r="75" spans="2:9" customFormat="1">
      <c r="B75" s="175" t="s">
        <v>261</v>
      </c>
      <c r="C75" s="368"/>
      <c r="D75" s="368"/>
      <c r="E75" s="368"/>
      <c r="F75" s="368"/>
      <c r="G75" s="394"/>
    </row>
    <row r="76" spans="2:9" customFormat="1" ht="46.2" customHeight="1">
      <c r="B76" s="624" t="s">
        <v>419</v>
      </c>
      <c r="C76" s="625"/>
      <c r="D76" s="625"/>
      <c r="E76" s="625"/>
      <c r="F76" s="625"/>
      <c r="G76" s="608"/>
      <c r="I76" s="555"/>
    </row>
    <row r="77" spans="2:9" customFormat="1" ht="46.8" customHeight="1" thickBot="1">
      <c r="B77" s="693" t="s">
        <v>431</v>
      </c>
      <c r="C77" s="651"/>
      <c r="D77" s="651"/>
      <c r="E77" s="651"/>
      <c r="F77" s="651"/>
      <c r="G77" s="652"/>
    </row>
    <row r="78" spans="2:9" customFormat="1" ht="20.25" customHeight="1">
      <c r="B78" s="240"/>
      <c r="C78" s="240"/>
      <c r="D78" s="240"/>
      <c r="E78" s="240"/>
      <c r="F78" s="240"/>
      <c r="G78" s="240"/>
    </row>
    <row r="79" spans="2:9">
      <c r="B79" s="395" t="s">
        <v>299</v>
      </c>
      <c r="C79" s="396"/>
      <c r="D79" s="396"/>
      <c r="E79" s="396"/>
      <c r="F79" s="396"/>
      <c r="G79" s="396"/>
    </row>
    <row r="80" spans="2:9" ht="13.8" thickBot="1">
      <c r="B80" s="397"/>
      <c r="C80" s="397"/>
      <c r="D80" s="397"/>
      <c r="E80" s="397"/>
      <c r="F80" s="397"/>
      <c r="G80" s="397"/>
    </row>
    <row r="81" spans="2:7" ht="13.8" thickBot="1">
      <c r="B81" s="398" t="str">
        <f>B6</f>
        <v>Scenario "Trend"</v>
      </c>
      <c r="C81" s="247" t="s">
        <v>341</v>
      </c>
      <c r="D81" s="249"/>
      <c r="E81" s="249"/>
      <c r="F81" s="249"/>
      <c r="G81" s="514"/>
    </row>
    <row r="82" spans="2:7" ht="26.4">
      <c r="B82" s="399"/>
      <c r="C82" s="343" t="s">
        <v>273</v>
      </c>
      <c r="D82" s="403">
        <v>2015</v>
      </c>
      <c r="E82" s="343">
        <v>2020</v>
      </c>
      <c r="F82" s="343">
        <v>2030</v>
      </c>
      <c r="G82" s="515"/>
    </row>
    <row r="83" spans="2:7" ht="16.2" thickBot="1">
      <c r="B83" s="399"/>
      <c r="C83" s="345" t="s">
        <v>46</v>
      </c>
      <c r="D83" s="357" t="s">
        <v>47</v>
      </c>
      <c r="E83" s="357" t="s">
        <v>48</v>
      </c>
      <c r="F83" s="357" t="s">
        <v>49</v>
      </c>
      <c r="G83" s="515"/>
    </row>
    <row r="84" spans="2:7" ht="54" customHeight="1">
      <c r="B84" s="519" t="s">
        <v>285</v>
      </c>
      <c r="C84" s="683" t="s">
        <v>413</v>
      </c>
      <c r="D84" s="684"/>
      <c r="E84" s="684"/>
      <c r="F84" s="685"/>
      <c r="G84" s="523" t="s">
        <v>286</v>
      </c>
    </row>
    <row r="85" spans="2:7" ht="19.8" customHeight="1">
      <c r="B85" s="521" t="s">
        <v>287</v>
      </c>
      <c r="C85" s="686" t="s">
        <v>418</v>
      </c>
      <c r="D85" s="687"/>
      <c r="E85" s="687"/>
      <c r="F85" s="688"/>
      <c r="G85" s="524" t="s">
        <v>288</v>
      </c>
    </row>
    <row r="86" spans="2:7" ht="16.8" customHeight="1">
      <c r="B86" s="521" t="s">
        <v>289</v>
      </c>
      <c r="C86" s="680">
        <v>20</v>
      </c>
      <c r="D86" s="681"/>
      <c r="E86" s="681"/>
      <c r="F86" s="682"/>
      <c r="G86" s="524" t="s">
        <v>290</v>
      </c>
    </row>
    <row r="87" spans="2:7" ht="34.200000000000003" customHeight="1">
      <c r="B87" s="522" t="s">
        <v>291</v>
      </c>
      <c r="C87" s="689" t="s">
        <v>416</v>
      </c>
      <c r="D87" s="675"/>
      <c r="E87" s="675"/>
      <c r="F87" s="676"/>
      <c r="G87" s="525" t="s">
        <v>292</v>
      </c>
    </row>
    <row r="88" spans="2:7" ht="14.4">
      <c r="B88" s="400" t="s">
        <v>293</v>
      </c>
      <c r="C88" s="690" t="s">
        <v>415</v>
      </c>
      <c r="D88" s="691"/>
      <c r="E88" s="691"/>
      <c r="F88" s="692"/>
      <c r="G88" s="525" t="s">
        <v>292</v>
      </c>
    </row>
    <row r="89" spans="2:7" ht="30" customHeight="1">
      <c r="B89" s="520" t="s">
        <v>294</v>
      </c>
      <c r="C89" s="674" t="s">
        <v>414</v>
      </c>
      <c r="D89" s="675"/>
      <c r="E89" s="675"/>
      <c r="F89" s="676"/>
      <c r="G89" s="524"/>
    </row>
    <row r="90" spans="2:7" ht="42" customHeight="1">
      <c r="B90" s="520" t="s">
        <v>295</v>
      </c>
      <c r="C90" s="674" t="s">
        <v>423</v>
      </c>
      <c r="D90" s="675"/>
      <c r="E90" s="675"/>
      <c r="F90" s="676"/>
      <c r="G90" s="524" t="s">
        <v>296</v>
      </c>
    </row>
    <row r="91" spans="2:7" ht="27" thickBot="1">
      <c r="B91" s="527" t="s">
        <v>297</v>
      </c>
      <c r="C91" s="677" t="s">
        <v>417</v>
      </c>
      <c r="D91" s="678"/>
      <c r="E91" s="678"/>
      <c r="F91" s="679"/>
      <c r="G91" s="526" t="s">
        <v>290</v>
      </c>
    </row>
    <row r="92" spans="2:7" customFormat="1" ht="10.199999999999999"/>
    <row r="93" spans="2:7" customFormat="1" ht="10.199999999999999"/>
    <row r="94" spans="2:7" customFormat="1" ht="10.199999999999999"/>
    <row r="95" spans="2:7" customFormat="1" ht="10.199999999999999"/>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11">
    <mergeCell ref="G6:G8"/>
    <mergeCell ref="B76:G76"/>
    <mergeCell ref="C90:F90"/>
    <mergeCell ref="C91:F91"/>
    <mergeCell ref="C86:F86"/>
    <mergeCell ref="C84:F84"/>
    <mergeCell ref="C85:F85"/>
    <mergeCell ref="C89:F89"/>
    <mergeCell ref="C87:F87"/>
    <mergeCell ref="C88:F88"/>
    <mergeCell ref="B77:G77"/>
  </mergeCells>
  <printOptions horizontalCentered="1"/>
  <pageMargins left="0.39370078740157483" right="0.39370078740157483" top="0.39370078740157483" bottom="0.39370078740157483" header="0.19685039370078741" footer="0.19685039370078741"/>
  <pageSetup paperSize="9" scale="75"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0"/>
  <sheetViews>
    <sheetView showGridLines="0" zoomScaleNormal="100" workbookViewId="0">
      <selection activeCell="I6" sqref="I1:I1048576"/>
    </sheetView>
  </sheetViews>
  <sheetFormatPr defaultColWidth="11.42578125" defaultRowHeight="13.2"/>
  <cols>
    <col min="1" max="1" width="2" style="11" customWidth="1"/>
    <col min="2" max="2" width="44.28515625" style="11" customWidth="1"/>
    <col min="3" max="3" width="21.5703125" style="11" customWidth="1"/>
    <col min="4" max="4" width="21.28515625" style="11" customWidth="1"/>
    <col min="5" max="5" width="21.85546875" style="11" customWidth="1"/>
    <col min="6" max="6" width="17.7109375" style="11" customWidth="1"/>
    <col min="7" max="7" width="30.42578125" style="11" customWidth="1"/>
    <col min="8" max="8" width="2.140625" style="11" customWidth="1"/>
    <col min="9" max="9" width="12.42578125" style="11" customWidth="1"/>
    <col min="10" max="10" width="12.28515625" style="11" customWidth="1"/>
    <col min="11" max="11" width="12.140625" style="11" customWidth="1"/>
    <col min="12" max="12" width="11.7109375" style="11" customWidth="1"/>
    <col min="13" max="13" width="11.42578125" style="11"/>
    <col min="14" max="14" width="11.5703125" style="11" customWidth="1"/>
    <col min="15" max="15" width="10.85546875" style="11" customWidth="1"/>
    <col min="16" max="258" width="11.42578125" style="11"/>
    <col min="259" max="259" width="22.85546875" style="11" customWidth="1"/>
    <col min="260" max="260" width="44.28515625" style="11" customWidth="1"/>
    <col min="261" max="261" width="20.7109375" style="11" customWidth="1"/>
    <col min="262" max="262" width="18.28515625" style="11" customWidth="1"/>
    <col min="263" max="263" width="20.85546875" style="11" customWidth="1"/>
    <col min="264" max="264" width="18.140625" style="11" customWidth="1"/>
    <col min="265" max="265" width="22.28515625" style="11" customWidth="1"/>
    <col min="266" max="514" width="11.42578125" style="11"/>
    <col min="515" max="515" width="22.85546875" style="11" customWidth="1"/>
    <col min="516" max="516" width="44.28515625" style="11" customWidth="1"/>
    <col min="517" max="517" width="20.7109375" style="11" customWidth="1"/>
    <col min="518" max="518" width="18.28515625" style="11" customWidth="1"/>
    <col min="519" max="519" width="20.85546875" style="11" customWidth="1"/>
    <col min="520" max="520" width="18.140625" style="11" customWidth="1"/>
    <col min="521" max="521" width="22.28515625" style="11" customWidth="1"/>
    <col min="522" max="770" width="11.42578125" style="11"/>
    <col min="771" max="771" width="22.85546875" style="11" customWidth="1"/>
    <col min="772" max="772" width="44.28515625" style="11" customWidth="1"/>
    <col min="773" max="773" width="20.7109375" style="11" customWidth="1"/>
    <col min="774" max="774" width="18.28515625" style="11" customWidth="1"/>
    <col min="775" max="775" width="20.85546875" style="11" customWidth="1"/>
    <col min="776" max="776" width="18.140625" style="11" customWidth="1"/>
    <col min="777" max="777" width="22.28515625" style="11" customWidth="1"/>
    <col min="778" max="1026" width="11.42578125" style="11"/>
    <col min="1027" max="1027" width="22.85546875" style="11" customWidth="1"/>
    <col min="1028" max="1028" width="44.28515625" style="11" customWidth="1"/>
    <col min="1029" max="1029" width="20.7109375" style="11" customWidth="1"/>
    <col min="1030" max="1030" width="18.28515625" style="11" customWidth="1"/>
    <col min="1031" max="1031" width="20.85546875" style="11" customWidth="1"/>
    <col min="1032" max="1032" width="18.140625" style="11" customWidth="1"/>
    <col min="1033" max="1033" width="22.28515625" style="11" customWidth="1"/>
    <col min="1034" max="1282" width="11.42578125" style="11"/>
    <col min="1283" max="1283" width="22.85546875" style="11" customWidth="1"/>
    <col min="1284" max="1284" width="44.28515625" style="11" customWidth="1"/>
    <col min="1285" max="1285" width="20.7109375" style="11" customWidth="1"/>
    <col min="1286" max="1286" width="18.28515625" style="11" customWidth="1"/>
    <col min="1287" max="1287" width="20.85546875" style="11" customWidth="1"/>
    <col min="1288" max="1288" width="18.140625" style="11" customWidth="1"/>
    <col min="1289" max="1289" width="22.28515625" style="11" customWidth="1"/>
    <col min="1290" max="1538" width="11.42578125" style="11"/>
    <col min="1539" max="1539" width="22.85546875" style="11" customWidth="1"/>
    <col min="1540" max="1540" width="44.28515625" style="11" customWidth="1"/>
    <col min="1541" max="1541" width="20.7109375" style="11" customWidth="1"/>
    <col min="1542" max="1542" width="18.28515625" style="11" customWidth="1"/>
    <col min="1543" max="1543" width="20.85546875" style="11" customWidth="1"/>
    <col min="1544" max="1544" width="18.140625" style="11" customWidth="1"/>
    <col min="1545" max="1545" width="22.28515625" style="11" customWidth="1"/>
    <col min="1546" max="1794" width="11.42578125" style="11"/>
    <col min="1795" max="1795" width="22.85546875" style="11" customWidth="1"/>
    <col min="1796" max="1796" width="44.28515625" style="11" customWidth="1"/>
    <col min="1797" max="1797" width="20.7109375" style="11" customWidth="1"/>
    <col min="1798" max="1798" width="18.28515625" style="11" customWidth="1"/>
    <col min="1799" max="1799" width="20.85546875" style="11" customWidth="1"/>
    <col min="1800" max="1800" width="18.140625" style="11" customWidth="1"/>
    <col min="1801" max="1801" width="22.28515625" style="11" customWidth="1"/>
    <col min="1802" max="2050" width="11.42578125" style="11"/>
    <col min="2051" max="2051" width="22.85546875" style="11" customWidth="1"/>
    <col min="2052" max="2052" width="44.28515625" style="11" customWidth="1"/>
    <col min="2053" max="2053" width="20.7109375" style="11" customWidth="1"/>
    <col min="2054" max="2054" width="18.28515625" style="11" customWidth="1"/>
    <col min="2055" max="2055" width="20.85546875" style="11" customWidth="1"/>
    <col min="2056" max="2056" width="18.140625" style="11" customWidth="1"/>
    <col min="2057" max="2057" width="22.28515625" style="11" customWidth="1"/>
    <col min="2058" max="2306" width="11.42578125" style="11"/>
    <col min="2307" max="2307" width="22.85546875" style="11" customWidth="1"/>
    <col min="2308" max="2308" width="44.28515625" style="11" customWidth="1"/>
    <col min="2309" max="2309" width="20.7109375" style="11" customWidth="1"/>
    <col min="2310" max="2310" width="18.28515625" style="11" customWidth="1"/>
    <col min="2311" max="2311" width="20.85546875" style="11" customWidth="1"/>
    <col min="2312" max="2312" width="18.140625" style="11" customWidth="1"/>
    <col min="2313" max="2313" width="22.28515625" style="11" customWidth="1"/>
    <col min="2314" max="2562" width="11.42578125" style="11"/>
    <col min="2563" max="2563" width="22.85546875" style="11" customWidth="1"/>
    <col min="2564" max="2564" width="44.28515625" style="11" customWidth="1"/>
    <col min="2565" max="2565" width="20.7109375" style="11" customWidth="1"/>
    <col min="2566" max="2566" width="18.28515625" style="11" customWidth="1"/>
    <col min="2567" max="2567" width="20.85546875" style="11" customWidth="1"/>
    <col min="2568" max="2568" width="18.140625" style="11" customWidth="1"/>
    <col min="2569" max="2569" width="22.28515625" style="11" customWidth="1"/>
    <col min="2570" max="2818" width="11.42578125" style="11"/>
    <col min="2819" max="2819" width="22.85546875" style="11" customWidth="1"/>
    <col min="2820" max="2820" width="44.28515625" style="11" customWidth="1"/>
    <col min="2821" max="2821" width="20.7109375" style="11" customWidth="1"/>
    <col min="2822" max="2822" width="18.28515625" style="11" customWidth="1"/>
    <col min="2823" max="2823" width="20.85546875" style="11" customWidth="1"/>
    <col min="2824" max="2824" width="18.140625" style="11" customWidth="1"/>
    <col min="2825" max="2825" width="22.28515625" style="11" customWidth="1"/>
    <col min="2826" max="3074" width="11.42578125" style="11"/>
    <col min="3075" max="3075" width="22.85546875" style="11" customWidth="1"/>
    <col min="3076" max="3076" width="44.28515625" style="11" customWidth="1"/>
    <col min="3077" max="3077" width="20.7109375" style="11" customWidth="1"/>
    <col min="3078" max="3078" width="18.28515625" style="11" customWidth="1"/>
    <col min="3079" max="3079" width="20.85546875" style="11" customWidth="1"/>
    <col min="3080" max="3080" width="18.140625" style="11" customWidth="1"/>
    <col min="3081" max="3081" width="22.28515625" style="11" customWidth="1"/>
    <col min="3082" max="3330" width="11.42578125" style="11"/>
    <col min="3331" max="3331" width="22.85546875" style="11" customWidth="1"/>
    <col min="3332" max="3332" width="44.28515625" style="11" customWidth="1"/>
    <col min="3333" max="3333" width="20.7109375" style="11" customWidth="1"/>
    <col min="3334" max="3334" width="18.28515625" style="11" customWidth="1"/>
    <col min="3335" max="3335" width="20.85546875" style="11" customWidth="1"/>
    <col min="3336" max="3336" width="18.140625" style="11" customWidth="1"/>
    <col min="3337" max="3337" width="22.28515625" style="11" customWidth="1"/>
    <col min="3338" max="3586" width="11.42578125" style="11"/>
    <col min="3587" max="3587" width="22.85546875" style="11" customWidth="1"/>
    <col min="3588" max="3588" width="44.28515625" style="11" customWidth="1"/>
    <col min="3589" max="3589" width="20.7109375" style="11" customWidth="1"/>
    <col min="3590" max="3590" width="18.28515625" style="11" customWidth="1"/>
    <col min="3591" max="3591" width="20.85546875" style="11" customWidth="1"/>
    <col min="3592" max="3592" width="18.140625" style="11" customWidth="1"/>
    <col min="3593" max="3593" width="22.28515625" style="11" customWidth="1"/>
    <col min="3594" max="3842" width="11.42578125" style="11"/>
    <col min="3843" max="3843" width="22.85546875" style="11" customWidth="1"/>
    <col min="3844" max="3844" width="44.28515625" style="11" customWidth="1"/>
    <col min="3845" max="3845" width="20.7109375" style="11" customWidth="1"/>
    <col min="3846" max="3846" width="18.28515625" style="11" customWidth="1"/>
    <col min="3847" max="3847" width="20.85546875" style="11" customWidth="1"/>
    <col min="3848" max="3848" width="18.140625" style="11" customWidth="1"/>
    <col min="3849" max="3849" width="22.28515625" style="11" customWidth="1"/>
    <col min="3850" max="4098" width="11.42578125" style="11"/>
    <col min="4099" max="4099" width="22.85546875" style="11" customWidth="1"/>
    <col min="4100" max="4100" width="44.28515625" style="11" customWidth="1"/>
    <col min="4101" max="4101" width="20.7109375" style="11" customWidth="1"/>
    <col min="4102" max="4102" width="18.28515625" style="11" customWidth="1"/>
    <col min="4103" max="4103" width="20.85546875" style="11" customWidth="1"/>
    <col min="4104" max="4104" width="18.140625" style="11" customWidth="1"/>
    <col min="4105" max="4105" width="22.28515625" style="11" customWidth="1"/>
    <col min="4106" max="4354" width="11.42578125" style="11"/>
    <col min="4355" max="4355" width="22.85546875" style="11" customWidth="1"/>
    <col min="4356" max="4356" width="44.28515625" style="11" customWidth="1"/>
    <col min="4357" max="4357" width="20.7109375" style="11" customWidth="1"/>
    <col min="4358" max="4358" width="18.28515625" style="11" customWidth="1"/>
    <col min="4359" max="4359" width="20.85546875" style="11" customWidth="1"/>
    <col min="4360" max="4360" width="18.140625" style="11" customWidth="1"/>
    <col min="4361" max="4361" width="22.28515625" style="11" customWidth="1"/>
    <col min="4362" max="4610" width="11.42578125" style="11"/>
    <col min="4611" max="4611" width="22.85546875" style="11" customWidth="1"/>
    <col min="4612" max="4612" width="44.28515625" style="11" customWidth="1"/>
    <col min="4613" max="4613" width="20.7109375" style="11" customWidth="1"/>
    <col min="4614" max="4614" width="18.28515625" style="11" customWidth="1"/>
    <col min="4615" max="4615" width="20.85546875" style="11" customWidth="1"/>
    <col min="4616" max="4616" width="18.140625" style="11" customWidth="1"/>
    <col min="4617" max="4617" width="22.28515625" style="11" customWidth="1"/>
    <col min="4618" max="4866" width="11.42578125" style="11"/>
    <col min="4867" max="4867" width="22.85546875" style="11" customWidth="1"/>
    <col min="4868" max="4868" width="44.28515625" style="11" customWidth="1"/>
    <col min="4869" max="4869" width="20.7109375" style="11" customWidth="1"/>
    <col min="4870" max="4870" width="18.28515625" style="11" customWidth="1"/>
    <col min="4871" max="4871" width="20.85546875" style="11" customWidth="1"/>
    <col min="4872" max="4872" width="18.140625" style="11" customWidth="1"/>
    <col min="4873" max="4873" width="22.28515625" style="11" customWidth="1"/>
    <col min="4874" max="5122" width="11.42578125" style="11"/>
    <col min="5123" max="5123" width="22.85546875" style="11" customWidth="1"/>
    <col min="5124" max="5124" width="44.28515625" style="11" customWidth="1"/>
    <col min="5125" max="5125" width="20.7109375" style="11" customWidth="1"/>
    <col min="5126" max="5126" width="18.28515625" style="11" customWidth="1"/>
    <col min="5127" max="5127" width="20.85546875" style="11" customWidth="1"/>
    <col min="5128" max="5128" width="18.140625" style="11" customWidth="1"/>
    <col min="5129" max="5129" width="22.28515625" style="11" customWidth="1"/>
    <col min="5130" max="5378" width="11.42578125" style="11"/>
    <col min="5379" max="5379" width="22.85546875" style="11" customWidth="1"/>
    <col min="5380" max="5380" width="44.28515625" style="11" customWidth="1"/>
    <col min="5381" max="5381" width="20.7109375" style="11" customWidth="1"/>
    <col min="5382" max="5382" width="18.28515625" style="11" customWidth="1"/>
    <col min="5383" max="5383" width="20.85546875" style="11" customWidth="1"/>
    <col min="5384" max="5384" width="18.140625" style="11" customWidth="1"/>
    <col min="5385" max="5385" width="22.28515625" style="11" customWidth="1"/>
    <col min="5386" max="5634" width="11.42578125" style="11"/>
    <col min="5635" max="5635" width="22.85546875" style="11" customWidth="1"/>
    <col min="5636" max="5636" width="44.28515625" style="11" customWidth="1"/>
    <col min="5637" max="5637" width="20.7109375" style="11" customWidth="1"/>
    <col min="5638" max="5638" width="18.28515625" style="11" customWidth="1"/>
    <col min="5639" max="5639" width="20.85546875" style="11" customWidth="1"/>
    <col min="5640" max="5640" width="18.140625" style="11" customWidth="1"/>
    <col min="5641" max="5641" width="22.28515625" style="11" customWidth="1"/>
    <col min="5642" max="5890" width="11.42578125" style="11"/>
    <col min="5891" max="5891" width="22.85546875" style="11" customWidth="1"/>
    <col min="5892" max="5892" width="44.28515625" style="11" customWidth="1"/>
    <col min="5893" max="5893" width="20.7109375" style="11" customWidth="1"/>
    <col min="5894" max="5894" width="18.28515625" style="11" customWidth="1"/>
    <col min="5895" max="5895" width="20.85546875" style="11" customWidth="1"/>
    <col min="5896" max="5896" width="18.140625" style="11" customWidth="1"/>
    <col min="5897" max="5897" width="22.28515625" style="11" customWidth="1"/>
    <col min="5898" max="6146" width="11.42578125" style="11"/>
    <col min="6147" max="6147" width="22.85546875" style="11" customWidth="1"/>
    <col min="6148" max="6148" width="44.28515625" style="11" customWidth="1"/>
    <col min="6149" max="6149" width="20.7109375" style="11" customWidth="1"/>
    <col min="6150" max="6150" width="18.28515625" style="11" customWidth="1"/>
    <col min="6151" max="6151" width="20.85546875" style="11" customWidth="1"/>
    <col min="6152" max="6152" width="18.140625" style="11" customWidth="1"/>
    <col min="6153" max="6153" width="22.28515625" style="11" customWidth="1"/>
    <col min="6154" max="6402" width="11.42578125" style="11"/>
    <col min="6403" max="6403" width="22.85546875" style="11" customWidth="1"/>
    <col min="6404" max="6404" width="44.28515625" style="11" customWidth="1"/>
    <col min="6405" max="6405" width="20.7109375" style="11" customWidth="1"/>
    <col min="6406" max="6406" width="18.28515625" style="11" customWidth="1"/>
    <col min="6407" max="6407" width="20.85546875" style="11" customWidth="1"/>
    <col min="6408" max="6408" width="18.140625" style="11" customWidth="1"/>
    <col min="6409" max="6409" width="22.28515625" style="11" customWidth="1"/>
    <col min="6410" max="6658" width="11.42578125" style="11"/>
    <col min="6659" max="6659" width="22.85546875" style="11" customWidth="1"/>
    <col min="6660" max="6660" width="44.28515625" style="11" customWidth="1"/>
    <col min="6661" max="6661" width="20.7109375" style="11" customWidth="1"/>
    <col min="6662" max="6662" width="18.28515625" style="11" customWidth="1"/>
    <col min="6663" max="6663" width="20.85546875" style="11" customWidth="1"/>
    <col min="6664" max="6664" width="18.140625" style="11" customWidth="1"/>
    <col min="6665" max="6665" width="22.28515625" style="11" customWidth="1"/>
    <col min="6666" max="6914" width="11.42578125" style="11"/>
    <col min="6915" max="6915" width="22.85546875" style="11" customWidth="1"/>
    <col min="6916" max="6916" width="44.28515625" style="11" customWidth="1"/>
    <col min="6917" max="6917" width="20.7109375" style="11" customWidth="1"/>
    <col min="6918" max="6918" width="18.28515625" style="11" customWidth="1"/>
    <col min="6919" max="6919" width="20.85546875" style="11" customWidth="1"/>
    <col min="6920" max="6920" width="18.140625" style="11" customWidth="1"/>
    <col min="6921" max="6921" width="22.28515625" style="11" customWidth="1"/>
    <col min="6922" max="7170" width="11.42578125" style="11"/>
    <col min="7171" max="7171" width="22.85546875" style="11" customWidth="1"/>
    <col min="7172" max="7172" width="44.28515625" style="11" customWidth="1"/>
    <col min="7173" max="7173" width="20.7109375" style="11" customWidth="1"/>
    <col min="7174" max="7174" width="18.28515625" style="11" customWidth="1"/>
    <col min="7175" max="7175" width="20.85546875" style="11" customWidth="1"/>
    <col min="7176" max="7176" width="18.140625" style="11" customWidth="1"/>
    <col min="7177" max="7177" width="22.28515625" style="11" customWidth="1"/>
    <col min="7178" max="7426" width="11.42578125" style="11"/>
    <col min="7427" max="7427" width="22.85546875" style="11" customWidth="1"/>
    <col min="7428" max="7428" width="44.28515625" style="11" customWidth="1"/>
    <col min="7429" max="7429" width="20.7109375" style="11" customWidth="1"/>
    <col min="7430" max="7430" width="18.28515625" style="11" customWidth="1"/>
    <col min="7431" max="7431" width="20.85546875" style="11" customWidth="1"/>
    <col min="7432" max="7432" width="18.140625" style="11" customWidth="1"/>
    <col min="7433" max="7433" width="22.28515625" style="11" customWidth="1"/>
    <col min="7434" max="7682" width="11.42578125" style="11"/>
    <col min="7683" max="7683" width="22.85546875" style="11" customWidth="1"/>
    <col min="7684" max="7684" width="44.28515625" style="11" customWidth="1"/>
    <col min="7685" max="7685" width="20.7109375" style="11" customWidth="1"/>
    <col min="7686" max="7686" width="18.28515625" style="11" customWidth="1"/>
    <col min="7687" max="7687" width="20.85546875" style="11" customWidth="1"/>
    <col min="7688" max="7688" width="18.140625" style="11" customWidth="1"/>
    <col min="7689" max="7689" width="22.28515625" style="11" customWidth="1"/>
    <col min="7690" max="7938" width="11.42578125" style="11"/>
    <col min="7939" max="7939" width="22.85546875" style="11" customWidth="1"/>
    <col min="7940" max="7940" width="44.28515625" style="11" customWidth="1"/>
    <col min="7941" max="7941" width="20.7109375" style="11" customWidth="1"/>
    <col min="7942" max="7942" width="18.28515625" style="11" customWidth="1"/>
    <col min="7943" max="7943" width="20.85546875" style="11" customWidth="1"/>
    <col min="7944" max="7944" width="18.140625" style="11" customWidth="1"/>
    <col min="7945" max="7945" width="22.28515625" style="11" customWidth="1"/>
    <col min="7946" max="8194" width="11.42578125" style="11"/>
    <col min="8195" max="8195" width="22.85546875" style="11" customWidth="1"/>
    <col min="8196" max="8196" width="44.28515625" style="11" customWidth="1"/>
    <col min="8197" max="8197" width="20.7109375" style="11" customWidth="1"/>
    <col min="8198" max="8198" width="18.28515625" style="11" customWidth="1"/>
    <col min="8199" max="8199" width="20.85546875" style="11" customWidth="1"/>
    <col min="8200" max="8200" width="18.140625" style="11" customWidth="1"/>
    <col min="8201" max="8201" width="22.28515625" style="11" customWidth="1"/>
    <col min="8202" max="8450" width="11.42578125" style="11"/>
    <col min="8451" max="8451" width="22.85546875" style="11" customWidth="1"/>
    <col min="8452" max="8452" width="44.28515625" style="11" customWidth="1"/>
    <col min="8453" max="8453" width="20.7109375" style="11" customWidth="1"/>
    <col min="8454" max="8454" width="18.28515625" style="11" customWidth="1"/>
    <col min="8455" max="8455" width="20.85546875" style="11" customWidth="1"/>
    <col min="8456" max="8456" width="18.140625" style="11" customWidth="1"/>
    <col min="8457" max="8457" width="22.28515625" style="11" customWidth="1"/>
    <col min="8458" max="8706" width="11.42578125" style="11"/>
    <col min="8707" max="8707" width="22.85546875" style="11" customWidth="1"/>
    <col min="8708" max="8708" width="44.28515625" style="11" customWidth="1"/>
    <col min="8709" max="8709" width="20.7109375" style="11" customWidth="1"/>
    <col min="8710" max="8710" width="18.28515625" style="11" customWidth="1"/>
    <col min="8711" max="8711" width="20.85546875" style="11" customWidth="1"/>
    <col min="8712" max="8712" width="18.140625" style="11" customWidth="1"/>
    <col min="8713" max="8713" width="22.28515625" style="11" customWidth="1"/>
    <col min="8714" max="8962" width="11.42578125" style="11"/>
    <col min="8963" max="8963" width="22.85546875" style="11" customWidth="1"/>
    <col min="8964" max="8964" width="44.28515625" style="11" customWidth="1"/>
    <col min="8965" max="8965" width="20.7109375" style="11" customWidth="1"/>
    <col min="8966" max="8966" width="18.28515625" style="11" customWidth="1"/>
    <col min="8967" max="8967" width="20.85546875" style="11" customWidth="1"/>
    <col min="8968" max="8968" width="18.140625" style="11" customWidth="1"/>
    <col min="8969" max="8969" width="22.28515625" style="11" customWidth="1"/>
    <col min="8970" max="9218" width="11.42578125" style="11"/>
    <col min="9219" max="9219" width="22.85546875" style="11" customWidth="1"/>
    <col min="9220" max="9220" width="44.28515625" style="11" customWidth="1"/>
    <col min="9221" max="9221" width="20.7109375" style="11" customWidth="1"/>
    <col min="9222" max="9222" width="18.28515625" style="11" customWidth="1"/>
    <col min="9223" max="9223" width="20.85546875" style="11" customWidth="1"/>
    <col min="9224" max="9224" width="18.140625" style="11" customWidth="1"/>
    <col min="9225" max="9225" width="22.28515625" style="11" customWidth="1"/>
    <col min="9226" max="9474" width="11.42578125" style="11"/>
    <col min="9475" max="9475" width="22.85546875" style="11" customWidth="1"/>
    <col min="9476" max="9476" width="44.28515625" style="11" customWidth="1"/>
    <col min="9477" max="9477" width="20.7109375" style="11" customWidth="1"/>
    <col min="9478" max="9478" width="18.28515625" style="11" customWidth="1"/>
    <col min="9479" max="9479" width="20.85546875" style="11" customWidth="1"/>
    <col min="9480" max="9480" width="18.140625" style="11" customWidth="1"/>
    <col min="9481" max="9481" width="22.28515625" style="11" customWidth="1"/>
    <col min="9482" max="9730" width="11.42578125" style="11"/>
    <col min="9731" max="9731" width="22.85546875" style="11" customWidth="1"/>
    <col min="9732" max="9732" width="44.28515625" style="11" customWidth="1"/>
    <col min="9733" max="9733" width="20.7109375" style="11" customWidth="1"/>
    <col min="9734" max="9734" width="18.28515625" style="11" customWidth="1"/>
    <col min="9735" max="9735" width="20.85546875" style="11" customWidth="1"/>
    <col min="9736" max="9736" width="18.140625" style="11" customWidth="1"/>
    <col min="9737" max="9737" width="22.28515625" style="11" customWidth="1"/>
    <col min="9738" max="9986" width="11.42578125" style="11"/>
    <col min="9987" max="9987" width="22.85546875" style="11" customWidth="1"/>
    <col min="9988" max="9988" width="44.28515625" style="11" customWidth="1"/>
    <col min="9989" max="9989" width="20.7109375" style="11" customWidth="1"/>
    <col min="9990" max="9990" width="18.28515625" style="11" customWidth="1"/>
    <col min="9991" max="9991" width="20.85546875" style="11" customWidth="1"/>
    <col min="9992" max="9992" width="18.140625" style="11" customWidth="1"/>
    <col min="9993" max="9993" width="22.28515625" style="11" customWidth="1"/>
    <col min="9994" max="10242" width="11.42578125" style="11"/>
    <col min="10243" max="10243" width="22.85546875" style="11" customWidth="1"/>
    <col min="10244" max="10244" width="44.28515625" style="11" customWidth="1"/>
    <col min="10245" max="10245" width="20.7109375" style="11" customWidth="1"/>
    <col min="10246" max="10246" width="18.28515625" style="11" customWidth="1"/>
    <col min="10247" max="10247" width="20.85546875" style="11" customWidth="1"/>
    <col min="10248" max="10248" width="18.140625" style="11" customWidth="1"/>
    <col min="10249" max="10249" width="22.28515625" style="11" customWidth="1"/>
    <col min="10250" max="10498" width="11.42578125" style="11"/>
    <col min="10499" max="10499" width="22.85546875" style="11" customWidth="1"/>
    <col min="10500" max="10500" width="44.28515625" style="11" customWidth="1"/>
    <col min="10501" max="10501" width="20.7109375" style="11" customWidth="1"/>
    <col min="10502" max="10502" width="18.28515625" style="11" customWidth="1"/>
    <col min="10503" max="10503" width="20.85546875" style="11" customWidth="1"/>
    <col min="10504" max="10504" width="18.140625" style="11" customWidth="1"/>
    <col min="10505" max="10505" width="22.28515625" style="11" customWidth="1"/>
    <col min="10506" max="10754" width="11.42578125" style="11"/>
    <col min="10755" max="10755" width="22.85546875" style="11" customWidth="1"/>
    <col min="10756" max="10756" width="44.28515625" style="11" customWidth="1"/>
    <col min="10757" max="10757" width="20.7109375" style="11" customWidth="1"/>
    <col min="10758" max="10758" width="18.28515625" style="11" customWidth="1"/>
    <col min="10759" max="10759" width="20.85546875" style="11" customWidth="1"/>
    <col min="10760" max="10760" width="18.140625" style="11" customWidth="1"/>
    <col min="10761" max="10761" width="22.28515625" style="11" customWidth="1"/>
    <col min="10762" max="11010" width="11.42578125" style="11"/>
    <col min="11011" max="11011" width="22.85546875" style="11" customWidth="1"/>
    <col min="11012" max="11012" width="44.28515625" style="11" customWidth="1"/>
    <col min="11013" max="11013" width="20.7109375" style="11" customWidth="1"/>
    <col min="11014" max="11014" width="18.28515625" style="11" customWidth="1"/>
    <col min="11015" max="11015" width="20.85546875" style="11" customWidth="1"/>
    <col min="11016" max="11016" width="18.140625" style="11" customWidth="1"/>
    <col min="11017" max="11017" width="22.28515625" style="11" customWidth="1"/>
    <col min="11018" max="11266" width="11.42578125" style="11"/>
    <col min="11267" max="11267" width="22.85546875" style="11" customWidth="1"/>
    <col min="11268" max="11268" width="44.28515625" style="11" customWidth="1"/>
    <col min="11269" max="11269" width="20.7109375" style="11" customWidth="1"/>
    <col min="11270" max="11270" width="18.28515625" style="11" customWidth="1"/>
    <col min="11271" max="11271" width="20.85546875" style="11" customWidth="1"/>
    <col min="11272" max="11272" width="18.140625" style="11" customWidth="1"/>
    <col min="11273" max="11273" width="22.28515625" style="11" customWidth="1"/>
    <col min="11274" max="11522" width="11.42578125" style="11"/>
    <col min="11523" max="11523" width="22.85546875" style="11" customWidth="1"/>
    <col min="11524" max="11524" width="44.28515625" style="11" customWidth="1"/>
    <col min="11525" max="11525" width="20.7109375" style="11" customWidth="1"/>
    <col min="11526" max="11526" width="18.28515625" style="11" customWidth="1"/>
    <col min="11527" max="11527" width="20.85546875" style="11" customWidth="1"/>
    <col min="11528" max="11528" width="18.140625" style="11" customWidth="1"/>
    <col min="11529" max="11529" width="22.28515625" style="11" customWidth="1"/>
    <col min="11530" max="11778" width="11.42578125" style="11"/>
    <col min="11779" max="11779" width="22.85546875" style="11" customWidth="1"/>
    <col min="11780" max="11780" width="44.28515625" style="11" customWidth="1"/>
    <col min="11781" max="11781" width="20.7109375" style="11" customWidth="1"/>
    <col min="11782" max="11782" width="18.28515625" style="11" customWidth="1"/>
    <col min="11783" max="11783" width="20.85546875" style="11" customWidth="1"/>
    <col min="11784" max="11784" width="18.140625" style="11" customWidth="1"/>
    <col min="11785" max="11785" width="22.28515625" style="11" customWidth="1"/>
    <col min="11786" max="12034" width="11.42578125" style="11"/>
    <col min="12035" max="12035" width="22.85546875" style="11" customWidth="1"/>
    <col min="12036" max="12036" width="44.28515625" style="11" customWidth="1"/>
    <col min="12037" max="12037" width="20.7109375" style="11" customWidth="1"/>
    <col min="12038" max="12038" width="18.28515625" style="11" customWidth="1"/>
    <col min="12039" max="12039" width="20.85546875" style="11" customWidth="1"/>
    <col min="12040" max="12040" width="18.140625" style="11" customWidth="1"/>
    <col min="12041" max="12041" width="22.28515625" style="11" customWidth="1"/>
    <col min="12042" max="12290" width="11.42578125" style="11"/>
    <col min="12291" max="12291" width="22.85546875" style="11" customWidth="1"/>
    <col min="12292" max="12292" width="44.28515625" style="11" customWidth="1"/>
    <col min="12293" max="12293" width="20.7109375" style="11" customWidth="1"/>
    <col min="12294" max="12294" width="18.28515625" style="11" customWidth="1"/>
    <col min="12295" max="12295" width="20.85546875" style="11" customWidth="1"/>
    <col min="12296" max="12296" width="18.140625" style="11" customWidth="1"/>
    <col min="12297" max="12297" width="22.28515625" style="11" customWidth="1"/>
    <col min="12298" max="12546" width="11.42578125" style="11"/>
    <col min="12547" max="12547" width="22.85546875" style="11" customWidth="1"/>
    <col min="12548" max="12548" width="44.28515625" style="11" customWidth="1"/>
    <col min="12549" max="12549" width="20.7109375" style="11" customWidth="1"/>
    <col min="12550" max="12550" width="18.28515625" style="11" customWidth="1"/>
    <col min="12551" max="12551" width="20.85546875" style="11" customWidth="1"/>
    <col min="12552" max="12552" width="18.140625" style="11" customWidth="1"/>
    <col min="12553" max="12553" width="22.28515625" style="11" customWidth="1"/>
    <col min="12554" max="12802" width="11.42578125" style="11"/>
    <col min="12803" max="12803" width="22.85546875" style="11" customWidth="1"/>
    <col min="12804" max="12804" width="44.28515625" style="11" customWidth="1"/>
    <col min="12805" max="12805" width="20.7109375" style="11" customWidth="1"/>
    <col min="12806" max="12806" width="18.28515625" style="11" customWidth="1"/>
    <col min="12807" max="12807" width="20.85546875" style="11" customWidth="1"/>
    <col min="12808" max="12808" width="18.140625" style="11" customWidth="1"/>
    <col min="12809" max="12809" width="22.28515625" style="11" customWidth="1"/>
    <col min="12810" max="13058" width="11.42578125" style="11"/>
    <col min="13059" max="13059" width="22.85546875" style="11" customWidth="1"/>
    <col min="13060" max="13060" width="44.28515625" style="11" customWidth="1"/>
    <col min="13061" max="13061" width="20.7109375" style="11" customWidth="1"/>
    <col min="13062" max="13062" width="18.28515625" style="11" customWidth="1"/>
    <col min="13063" max="13063" width="20.85546875" style="11" customWidth="1"/>
    <col min="13064" max="13064" width="18.140625" style="11" customWidth="1"/>
    <col min="13065" max="13065" width="22.28515625" style="11" customWidth="1"/>
    <col min="13066" max="13314" width="11.42578125" style="11"/>
    <col min="13315" max="13315" width="22.85546875" style="11" customWidth="1"/>
    <col min="13316" max="13316" width="44.28515625" style="11" customWidth="1"/>
    <col min="13317" max="13317" width="20.7109375" style="11" customWidth="1"/>
    <col min="13318" max="13318" width="18.28515625" style="11" customWidth="1"/>
    <col min="13319" max="13319" width="20.85546875" style="11" customWidth="1"/>
    <col min="13320" max="13320" width="18.140625" style="11" customWidth="1"/>
    <col min="13321" max="13321" width="22.28515625" style="11" customWidth="1"/>
    <col min="13322" max="13570" width="11.42578125" style="11"/>
    <col min="13571" max="13571" width="22.85546875" style="11" customWidth="1"/>
    <col min="13572" max="13572" width="44.28515625" style="11" customWidth="1"/>
    <col min="13573" max="13573" width="20.7109375" style="11" customWidth="1"/>
    <col min="13574" max="13574" width="18.28515625" style="11" customWidth="1"/>
    <col min="13575" max="13575" width="20.85546875" style="11" customWidth="1"/>
    <col min="13576" max="13576" width="18.140625" style="11" customWidth="1"/>
    <col min="13577" max="13577" width="22.28515625" style="11" customWidth="1"/>
    <col min="13578" max="13826" width="11.42578125" style="11"/>
    <col min="13827" max="13827" width="22.85546875" style="11" customWidth="1"/>
    <col min="13828" max="13828" width="44.28515625" style="11" customWidth="1"/>
    <col min="13829" max="13829" width="20.7109375" style="11" customWidth="1"/>
    <col min="13830" max="13830" width="18.28515625" style="11" customWidth="1"/>
    <col min="13831" max="13831" width="20.85546875" style="11" customWidth="1"/>
    <col min="13832" max="13832" width="18.140625" style="11" customWidth="1"/>
    <col min="13833" max="13833" width="22.28515625" style="11" customWidth="1"/>
    <col min="13834" max="14082" width="11.42578125" style="11"/>
    <col min="14083" max="14083" width="22.85546875" style="11" customWidth="1"/>
    <col min="14084" max="14084" width="44.28515625" style="11" customWidth="1"/>
    <col min="14085" max="14085" width="20.7109375" style="11" customWidth="1"/>
    <col min="14086" max="14086" width="18.28515625" style="11" customWidth="1"/>
    <col min="14087" max="14087" width="20.85546875" style="11" customWidth="1"/>
    <col min="14088" max="14088" width="18.140625" style="11" customWidth="1"/>
    <col min="14089" max="14089" width="22.28515625" style="11" customWidth="1"/>
    <col min="14090" max="14338" width="11.42578125" style="11"/>
    <col min="14339" max="14339" width="22.85546875" style="11" customWidth="1"/>
    <col min="14340" max="14340" width="44.28515625" style="11" customWidth="1"/>
    <col min="14341" max="14341" width="20.7109375" style="11" customWidth="1"/>
    <col min="14342" max="14342" width="18.28515625" style="11" customWidth="1"/>
    <col min="14343" max="14343" width="20.85546875" style="11" customWidth="1"/>
    <col min="14344" max="14344" width="18.140625" style="11" customWidth="1"/>
    <col min="14345" max="14345" width="22.28515625" style="11" customWidth="1"/>
    <col min="14346" max="14594" width="11.42578125" style="11"/>
    <col min="14595" max="14595" width="22.85546875" style="11" customWidth="1"/>
    <col min="14596" max="14596" width="44.28515625" style="11" customWidth="1"/>
    <col min="14597" max="14597" width="20.7109375" style="11" customWidth="1"/>
    <col min="14598" max="14598" width="18.28515625" style="11" customWidth="1"/>
    <col min="14599" max="14599" width="20.85546875" style="11" customWidth="1"/>
    <col min="14600" max="14600" width="18.140625" style="11" customWidth="1"/>
    <col min="14601" max="14601" width="22.28515625" style="11" customWidth="1"/>
    <col min="14602" max="14850" width="11.42578125" style="11"/>
    <col min="14851" max="14851" width="22.85546875" style="11" customWidth="1"/>
    <col min="14852" max="14852" width="44.28515625" style="11" customWidth="1"/>
    <col min="14853" max="14853" width="20.7109375" style="11" customWidth="1"/>
    <col min="14854" max="14854" width="18.28515625" style="11" customWidth="1"/>
    <col min="14855" max="14855" width="20.85546875" style="11" customWidth="1"/>
    <col min="14856" max="14856" width="18.140625" style="11" customWidth="1"/>
    <col min="14857" max="14857" width="22.28515625" style="11" customWidth="1"/>
    <col min="14858" max="15106" width="11.42578125" style="11"/>
    <col min="15107" max="15107" width="22.85546875" style="11" customWidth="1"/>
    <col min="15108" max="15108" width="44.28515625" style="11" customWidth="1"/>
    <col min="15109" max="15109" width="20.7109375" style="11" customWidth="1"/>
    <col min="15110" max="15110" width="18.28515625" style="11" customWidth="1"/>
    <col min="15111" max="15111" width="20.85546875" style="11" customWidth="1"/>
    <col min="15112" max="15112" width="18.140625" style="11" customWidth="1"/>
    <col min="15113" max="15113" width="22.28515625" style="11" customWidth="1"/>
    <col min="15114" max="15362" width="11.42578125" style="11"/>
    <col min="15363" max="15363" width="22.85546875" style="11" customWidth="1"/>
    <col min="15364" max="15364" width="44.28515625" style="11" customWidth="1"/>
    <col min="15365" max="15365" width="20.7109375" style="11" customWidth="1"/>
    <col min="15366" max="15366" width="18.28515625" style="11" customWidth="1"/>
    <col min="15367" max="15367" width="20.85546875" style="11" customWidth="1"/>
    <col min="15368" max="15368" width="18.140625" style="11" customWidth="1"/>
    <col min="15369" max="15369" width="22.28515625" style="11" customWidth="1"/>
    <col min="15370" max="15618" width="11.42578125" style="11"/>
    <col min="15619" max="15619" width="22.85546875" style="11" customWidth="1"/>
    <col min="15620" max="15620" width="44.28515625" style="11" customWidth="1"/>
    <col min="15621" max="15621" width="20.7109375" style="11" customWidth="1"/>
    <col min="15622" max="15622" width="18.28515625" style="11" customWidth="1"/>
    <col min="15623" max="15623" width="20.85546875" style="11" customWidth="1"/>
    <col min="15624" max="15624" width="18.140625" style="11" customWidth="1"/>
    <col min="15625" max="15625" width="22.28515625" style="11" customWidth="1"/>
    <col min="15626" max="15874" width="11.42578125" style="11"/>
    <col min="15875" max="15875" width="22.85546875" style="11" customWidth="1"/>
    <col min="15876" max="15876" width="44.28515625" style="11" customWidth="1"/>
    <col min="15877" max="15877" width="20.7109375" style="11" customWidth="1"/>
    <col min="15878" max="15878" width="18.28515625" style="11" customWidth="1"/>
    <col min="15879" max="15879" width="20.85546875" style="11" customWidth="1"/>
    <col min="15880" max="15880" width="18.140625" style="11" customWidth="1"/>
    <col min="15881" max="15881" width="22.28515625" style="11" customWidth="1"/>
    <col min="15882" max="16130" width="11.42578125" style="11"/>
    <col min="16131" max="16131" width="22.85546875" style="11" customWidth="1"/>
    <col min="16132" max="16132" width="44.28515625" style="11" customWidth="1"/>
    <col min="16133" max="16133" width="20.7109375" style="11" customWidth="1"/>
    <col min="16134" max="16134" width="18.28515625" style="11" customWidth="1"/>
    <col min="16135" max="16135" width="20.85546875" style="11" customWidth="1"/>
    <col min="16136" max="16136" width="18.140625" style="11" customWidth="1"/>
    <col min="16137" max="16137" width="22.28515625" style="11" customWidth="1"/>
    <col min="16138" max="16384" width="11.42578125" style="11"/>
  </cols>
  <sheetData>
    <row r="1" spans="2:13" customFormat="1" ht="9" customHeight="1">
      <c r="D1" s="16"/>
    </row>
    <row r="2" spans="2:13" customFormat="1" ht="17.399999999999999">
      <c r="B2" s="171" t="s">
        <v>421</v>
      </c>
      <c r="C2" s="18"/>
      <c r="D2" s="18"/>
      <c r="E2" s="19"/>
      <c r="F2" s="19"/>
      <c r="G2" s="19"/>
    </row>
    <row r="3" spans="2:13" customFormat="1" ht="10.199999999999999"/>
    <row r="4" spans="2:13">
      <c r="B4" s="19" t="s">
        <v>298</v>
      </c>
      <c r="H4" s="283"/>
    </row>
    <row r="5" spans="2:13" ht="9" customHeight="1" thickBot="1">
      <c r="H5" s="283"/>
    </row>
    <row r="6" spans="2:13" customFormat="1" ht="13.8" thickBot="1">
      <c r="B6" s="247" t="s">
        <v>109</v>
      </c>
      <c r="C6" s="247" t="s">
        <v>341</v>
      </c>
      <c r="D6" s="249"/>
      <c r="E6" s="249"/>
      <c r="F6" s="249"/>
      <c r="G6" s="671" t="s">
        <v>264</v>
      </c>
    </row>
    <row r="7" spans="2:13" customFormat="1" ht="23.4">
      <c r="B7" s="356"/>
      <c r="C7" s="401" t="s">
        <v>350</v>
      </c>
      <c r="D7" s="402">
        <v>2015</v>
      </c>
      <c r="E7" s="402">
        <v>2020</v>
      </c>
      <c r="F7" s="402">
        <v>2030</v>
      </c>
      <c r="G7" s="672"/>
      <c r="I7" s="556"/>
    </row>
    <row r="8" spans="2:13" customFormat="1" ht="16.2" thickBot="1">
      <c r="B8" s="232"/>
      <c r="C8" s="345" t="s">
        <v>46</v>
      </c>
      <c r="D8" s="357" t="s">
        <v>47</v>
      </c>
      <c r="E8" s="357" t="s">
        <v>48</v>
      </c>
      <c r="F8" s="357" t="s">
        <v>49</v>
      </c>
      <c r="G8" s="673"/>
    </row>
    <row r="9" spans="2:13" customFormat="1" ht="13.8">
      <c r="B9" s="358" t="s">
        <v>266</v>
      </c>
      <c r="C9" s="359">
        <v>2534176</v>
      </c>
      <c r="D9" s="359">
        <v>2559347.2250006031</v>
      </c>
      <c r="E9" s="359">
        <v>2601856.0883971211</v>
      </c>
      <c r="F9" s="359">
        <v>2689003.6642934303</v>
      </c>
      <c r="G9" s="360"/>
      <c r="I9" s="328"/>
      <c r="J9" s="329"/>
      <c r="K9" s="329"/>
      <c r="L9" s="330"/>
      <c r="M9" s="17"/>
    </row>
    <row r="10" spans="2:13" customFormat="1" ht="13.8">
      <c r="B10" s="259" t="s">
        <v>126</v>
      </c>
      <c r="C10" s="361"/>
      <c r="D10" s="179"/>
      <c r="E10" s="179"/>
      <c r="F10" s="179"/>
      <c r="G10" s="362"/>
      <c r="I10" s="328"/>
      <c r="J10" s="331"/>
      <c r="K10" s="332"/>
      <c r="L10" s="332"/>
      <c r="M10" s="17"/>
    </row>
    <row r="11" spans="2:13" customFormat="1">
      <c r="B11" s="259" t="s">
        <v>267</v>
      </c>
      <c r="C11" s="363">
        <v>399619569</v>
      </c>
      <c r="D11" s="363">
        <v>406995775.28091121</v>
      </c>
      <c r="E11" s="363">
        <v>419452624.76052904</v>
      </c>
      <c r="F11" s="363">
        <v>444990457.31388807</v>
      </c>
      <c r="G11" s="362"/>
      <c r="I11" s="17"/>
      <c r="J11" s="17"/>
      <c r="K11" s="17"/>
      <c r="L11" s="17"/>
      <c r="M11" s="17"/>
    </row>
    <row r="12" spans="2:13" customFormat="1" ht="13.8" thickBot="1">
      <c r="B12" s="364" t="s">
        <v>35</v>
      </c>
      <c r="C12" s="365">
        <v>251117043</v>
      </c>
      <c r="D12" s="365">
        <v>255781158.41599491</v>
      </c>
      <c r="E12" s="365">
        <v>263657861.00915065</v>
      </c>
      <c r="F12" s="365">
        <v>279805917.72491634</v>
      </c>
      <c r="G12" s="366"/>
      <c r="I12" s="17"/>
      <c r="J12" s="17"/>
      <c r="K12" s="17"/>
      <c r="L12" s="17"/>
      <c r="M12" s="17"/>
    </row>
    <row r="13" spans="2:13" customFormat="1" ht="13.8" thickBot="1">
      <c r="B13" s="175" t="s">
        <v>262</v>
      </c>
      <c r="C13" s="367"/>
      <c r="D13" s="367"/>
      <c r="E13" s="367"/>
      <c r="F13" s="367"/>
      <c r="G13" s="360"/>
    </row>
    <row r="14" spans="2:13" customFormat="1">
      <c r="B14" s="175" t="s">
        <v>268</v>
      </c>
      <c r="C14" s="369"/>
      <c r="D14" s="369"/>
      <c r="E14" s="369"/>
      <c r="F14" s="369"/>
      <c r="G14" s="370" t="s">
        <v>36</v>
      </c>
    </row>
    <row r="15" spans="2:13" customFormat="1" ht="27" thickBot="1">
      <c r="B15" s="259" t="s">
        <v>257</v>
      </c>
      <c r="C15" s="371"/>
      <c r="D15" s="380">
        <v>0.1183813031226911</v>
      </c>
      <c r="E15" s="380">
        <v>0.30918512953152416</v>
      </c>
      <c r="F15" s="380">
        <v>0.66728833848403579</v>
      </c>
      <c r="G15" s="372" t="s">
        <v>351</v>
      </c>
      <c r="I15" s="411"/>
      <c r="J15" s="411"/>
      <c r="K15" s="411"/>
    </row>
    <row r="16" spans="2:13" customFormat="1">
      <c r="B16" s="175" t="s">
        <v>269</v>
      </c>
      <c r="C16" s="369"/>
      <c r="D16" s="410"/>
      <c r="E16" s="410"/>
      <c r="F16" s="410"/>
      <c r="G16" s="370" t="s">
        <v>36</v>
      </c>
      <c r="I16" s="412"/>
      <c r="J16" s="412"/>
      <c r="K16" s="412"/>
    </row>
    <row r="17" spans="2:24" customFormat="1" ht="27" thickBot="1">
      <c r="B17" s="259" t="s">
        <v>27</v>
      </c>
      <c r="C17" s="371"/>
      <c r="D17" s="380">
        <v>0.10880661936634727</v>
      </c>
      <c r="E17" s="380">
        <v>0.28417826493689174</v>
      </c>
      <c r="F17" s="380">
        <v>0.61322392273497439</v>
      </c>
      <c r="G17" s="372" t="s">
        <v>351</v>
      </c>
      <c r="I17" s="408"/>
      <c r="J17" s="412"/>
      <c r="K17" s="408"/>
    </row>
    <row r="18" spans="2:24" customFormat="1">
      <c r="B18" s="175" t="s">
        <v>270</v>
      </c>
      <c r="C18" s="369"/>
      <c r="D18" s="410"/>
      <c r="E18" s="410"/>
      <c r="F18" s="410"/>
      <c r="G18" s="370" t="s">
        <v>36</v>
      </c>
    </row>
    <row r="19" spans="2:24" customFormat="1" ht="13.8" thickBot="1">
      <c r="B19" s="259" t="s">
        <v>27</v>
      </c>
      <c r="C19" s="371"/>
      <c r="D19" s="380">
        <v>0</v>
      </c>
      <c r="E19" s="380">
        <v>0</v>
      </c>
      <c r="F19" s="380">
        <v>0</v>
      </c>
      <c r="G19" s="372"/>
    </row>
    <row r="20" spans="2:24" customFormat="1">
      <c r="B20" s="175" t="s">
        <v>271</v>
      </c>
      <c r="C20" s="369"/>
      <c r="D20" s="410"/>
      <c r="E20" s="410"/>
      <c r="F20" s="410"/>
      <c r="G20" s="370" t="s">
        <v>36</v>
      </c>
    </row>
    <row r="21" spans="2:24" customFormat="1" ht="27" thickBot="1">
      <c r="B21" s="259" t="s">
        <v>27</v>
      </c>
      <c r="C21" s="371"/>
      <c r="D21" s="380">
        <v>0.11838130312269093</v>
      </c>
      <c r="E21" s="380">
        <v>0.30918512953152383</v>
      </c>
      <c r="F21" s="380">
        <v>0.66714912962917616</v>
      </c>
      <c r="G21" s="372" t="s">
        <v>351</v>
      </c>
    </row>
    <row r="22" spans="2:24" customFormat="1" ht="13.8" thickBot="1">
      <c r="B22" s="247" t="s">
        <v>37</v>
      </c>
      <c r="C22" s="373"/>
      <c r="D22" s="373"/>
      <c r="E22" s="373"/>
      <c r="F22" s="373"/>
      <c r="G22" s="374"/>
    </row>
    <row r="23" spans="2:24" customFormat="1">
      <c r="B23" s="175" t="s">
        <v>38</v>
      </c>
      <c r="C23" s="369"/>
      <c r="D23" s="369"/>
      <c r="E23" s="369"/>
      <c r="F23" s="369"/>
      <c r="G23" s="375" t="s">
        <v>26</v>
      </c>
    </row>
    <row r="24" spans="2:24" customFormat="1" ht="13.8">
      <c r="B24" s="259" t="s">
        <v>328</v>
      </c>
      <c r="C24" s="371">
        <v>0.65913439607193813</v>
      </c>
      <c r="D24" s="371">
        <v>0.56998591432712931</v>
      </c>
      <c r="E24" s="371">
        <v>0.42629566247280176</v>
      </c>
      <c r="F24" s="371">
        <v>0.15668158929801707</v>
      </c>
      <c r="G24" s="376" t="s">
        <v>352</v>
      </c>
      <c r="I24" s="408"/>
      <c r="J24" s="408"/>
      <c r="K24" s="408"/>
      <c r="L24" s="408"/>
      <c r="M24" s="408"/>
      <c r="N24" s="408"/>
      <c r="O24" s="408"/>
      <c r="P24" s="408"/>
      <c r="Q24" s="408"/>
      <c r="R24" s="408"/>
      <c r="S24" s="408"/>
      <c r="T24" s="408"/>
      <c r="U24" s="408"/>
      <c r="V24" s="408"/>
      <c r="W24" s="408"/>
      <c r="X24" s="408"/>
    </row>
    <row r="25" spans="2:24" customFormat="1" ht="15.6">
      <c r="B25" s="259" t="s">
        <v>327</v>
      </c>
      <c r="C25" s="371">
        <v>0.34073987260553334</v>
      </c>
      <c r="D25" s="371">
        <v>0.29658640038920403</v>
      </c>
      <c r="E25" s="371">
        <v>0.22493134358390865</v>
      </c>
      <c r="F25" s="371">
        <v>8.8661460271767384E-2</v>
      </c>
      <c r="G25" s="288"/>
    </row>
    <row r="26" spans="2:24" customFormat="1" ht="13.8">
      <c r="B26" s="259" t="s">
        <v>329</v>
      </c>
      <c r="C26" s="371">
        <v>2.8293220360385389E-4</v>
      </c>
      <c r="D26" s="371">
        <v>0.13358152829239511</v>
      </c>
      <c r="E26" s="371">
        <v>0.34892131372587726</v>
      </c>
      <c r="F26" s="371">
        <v>0.33761316748809361</v>
      </c>
      <c r="G26" s="288"/>
    </row>
    <row r="27" spans="2:24" customFormat="1" ht="14.4" thickBot="1">
      <c r="B27" s="364" t="s">
        <v>330</v>
      </c>
      <c r="C27" s="377">
        <v>0</v>
      </c>
      <c r="D27" s="377">
        <v>0</v>
      </c>
      <c r="E27" s="377">
        <v>0</v>
      </c>
      <c r="F27" s="377">
        <v>0.41718132551187165</v>
      </c>
      <c r="G27" s="378"/>
    </row>
    <row r="28" spans="2:24" customFormat="1">
      <c r="B28" s="175" t="s">
        <v>39</v>
      </c>
      <c r="C28" s="369"/>
      <c r="D28" s="369"/>
      <c r="E28" s="369"/>
      <c r="F28" s="369"/>
      <c r="G28" s="375" t="s">
        <v>26</v>
      </c>
    </row>
    <row r="29" spans="2:24" customFormat="1" ht="13.8">
      <c r="B29" s="259" t="s">
        <v>331</v>
      </c>
      <c r="C29" s="371">
        <v>0.62423669646538094</v>
      </c>
      <c r="D29" s="371">
        <v>0.54467537956519663</v>
      </c>
      <c r="E29" s="371">
        <v>0.41629173197728481</v>
      </c>
      <c r="F29" s="371">
        <v>0.17485384098450521</v>
      </c>
      <c r="G29" s="376" t="s">
        <v>352</v>
      </c>
    </row>
    <row r="30" spans="2:24" customFormat="1" ht="15.6">
      <c r="B30" s="259" t="s">
        <v>334</v>
      </c>
      <c r="C30" s="371">
        <v>0.37546860562623918</v>
      </c>
      <c r="D30" s="371">
        <v>0.33132532742549192</v>
      </c>
      <c r="E30" s="371">
        <v>0.25983225086421424</v>
      </c>
      <c r="F30" s="371">
        <v>0.12440883045632212</v>
      </c>
      <c r="G30" s="288"/>
    </row>
    <row r="31" spans="2:24" customFormat="1" ht="13.8">
      <c r="B31" s="259" t="s">
        <v>332</v>
      </c>
      <c r="C31" s="371">
        <v>2.8293220360385389E-4</v>
      </c>
      <c r="D31" s="371">
        <v>0.12398761044286802</v>
      </c>
      <c r="E31" s="371">
        <v>0.32386447134288232</v>
      </c>
      <c r="F31" s="371">
        <v>0.31336838910571346</v>
      </c>
      <c r="G31" s="288"/>
    </row>
    <row r="32" spans="2:24" customFormat="1" ht="14.4" thickBot="1">
      <c r="B32" s="364" t="s">
        <v>333</v>
      </c>
      <c r="C32" s="377">
        <v>0</v>
      </c>
      <c r="D32" s="377">
        <v>0</v>
      </c>
      <c r="E32" s="377">
        <v>0</v>
      </c>
      <c r="F32" s="377">
        <v>0.38735766047332887</v>
      </c>
      <c r="G32" s="378"/>
    </row>
    <row r="33" spans="2:13" customFormat="1">
      <c r="B33" s="175" t="s">
        <v>40</v>
      </c>
      <c r="C33" s="369"/>
      <c r="D33" s="369"/>
      <c r="E33" s="369"/>
      <c r="F33" s="369"/>
      <c r="G33" s="375" t="s">
        <v>26</v>
      </c>
    </row>
    <row r="34" spans="2:13" customFormat="1" ht="13.8">
      <c r="B34" s="259" t="s">
        <v>325</v>
      </c>
      <c r="C34" s="371">
        <v>0.98943168876194876</v>
      </c>
      <c r="D34" s="371">
        <v>0.97464510944323723</v>
      </c>
      <c r="E34" s="371">
        <v>0.9503232731762643</v>
      </c>
      <c r="F34" s="371">
        <v>0.9028652116413306</v>
      </c>
      <c r="G34" s="376" t="s">
        <v>352</v>
      </c>
    </row>
    <row r="35" spans="2:13" customFormat="1" ht="15.6">
      <c r="B35" s="259" t="s">
        <v>335</v>
      </c>
      <c r="C35" s="371">
        <v>1.0276685354316901E-2</v>
      </c>
      <c r="D35" s="371">
        <v>1.0164657236173413E-2</v>
      </c>
      <c r="E35" s="371">
        <v>9.9803867914644729E-3</v>
      </c>
      <c r="F35" s="371">
        <v>9.6208284913396683E-3</v>
      </c>
      <c r="G35" s="288"/>
    </row>
    <row r="36" spans="2:13" customFormat="1" ht="13.8">
      <c r="B36" s="259" t="s">
        <v>374</v>
      </c>
      <c r="C36" s="371">
        <v>2.8293220360385389E-4</v>
      </c>
      <c r="D36" s="371">
        <v>1.5181691377524613E-2</v>
      </c>
      <c r="E36" s="371">
        <v>3.9688047675266173E-2</v>
      </c>
      <c r="F36" s="371">
        <v>3.8401802813318224E-2</v>
      </c>
      <c r="G36" s="288"/>
    </row>
    <row r="37" spans="2:13" customFormat="1" ht="14.4" thickBot="1">
      <c r="B37" s="364" t="s">
        <v>375</v>
      </c>
      <c r="C37" s="377">
        <v>0</v>
      </c>
      <c r="D37" s="377">
        <v>0</v>
      </c>
      <c r="E37" s="377">
        <v>0</v>
      </c>
      <c r="F37" s="377">
        <v>4.9104351702611633E-2</v>
      </c>
      <c r="G37" s="378"/>
    </row>
    <row r="38" spans="2:13" customFormat="1">
      <c r="B38" s="175" t="s">
        <v>41</v>
      </c>
      <c r="C38" s="369"/>
      <c r="D38" s="369"/>
      <c r="E38" s="369"/>
      <c r="F38" s="369"/>
      <c r="G38" s="375" t="s">
        <v>26</v>
      </c>
    </row>
    <row r="39" spans="2:13" customFormat="1" ht="13.8">
      <c r="B39" s="259" t="s">
        <v>326</v>
      </c>
      <c r="C39" s="371">
        <v>0.52516601606479862</v>
      </c>
      <c r="D39" s="371">
        <v>0.45440312892366314</v>
      </c>
      <c r="E39" s="371">
        <v>0.34027965319072456</v>
      </c>
      <c r="F39" s="371">
        <v>0.1258926118534924</v>
      </c>
      <c r="G39" s="376" t="s">
        <v>352</v>
      </c>
    </row>
    <row r="40" spans="2:13" customFormat="1" ht="15.6">
      <c r="B40" s="259" t="s">
        <v>336</v>
      </c>
      <c r="C40" s="371">
        <v>0.47449720965433062</v>
      </c>
      <c r="D40" s="371">
        <v>0.41198696154137043</v>
      </c>
      <c r="E40" s="371">
        <v>0.31081150936577429</v>
      </c>
      <c r="F40" s="371">
        <v>0.11940136204749045</v>
      </c>
      <c r="G40" s="288"/>
    </row>
    <row r="41" spans="2:13" customFormat="1" ht="13.8">
      <c r="B41" s="259" t="s">
        <v>376</v>
      </c>
      <c r="C41" s="371">
        <v>2.8293220360385389E-4</v>
      </c>
      <c r="D41" s="371">
        <v>0.13355659699547687</v>
      </c>
      <c r="E41" s="371">
        <v>0.34885639591892614</v>
      </c>
      <c r="F41" s="371">
        <v>0.33755035359404656</v>
      </c>
      <c r="G41" s="288"/>
    </row>
    <row r="42" spans="2:13" customFormat="1" ht="14.4" thickBot="1">
      <c r="B42" s="364" t="s">
        <v>377</v>
      </c>
      <c r="C42" s="377">
        <v>0</v>
      </c>
      <c r="D42" s="377">
        <v>0</v>
      </c>
      <c r="E42" s="377">
        <v>0</v>
      </c>
      <c r="F42" s="377">
        <v>0.41710493055105957</v>
      </c>
      <c r="G42" s="378"/>
    </row>
    <row r="43" spans="2:13" customFormat="1" ht="15" thickBot="1">
      <c r="B43" s="247" t="s">
        <v>42</v>
      </c>
      <c r="C43" s="373"/>
      <c r="D43" s="373"/>
      <c r="E43" s="373"/>
      <c r="F43" s="373"/>
      <c r="G43" s="374"/>
      <c r="I43" s="414"/>
      <c r="J43" s="414"/>
      <c r="K43" s="414"/>
      <c r="L43" s="414"/>
      <c r="M43" s="414"/>
    </row>
    <row r="44" spans="2:13" customFormat="1">
      <c r="B44" s="175" t="s">
        <v>43</v>
      </c>
      <c r="C44" s="369"/>
      <c r="D44" s="369"/>
      <c r="E44" s="369"/>
      <c r="F44" s="369"/>
      <c r="G44" s="362" t="s">
        <v>26</v>
      </c>
      <c r="I44" s="409"/>
      <c r="J44" s="409"/>
      <c r="K44" s="409"/>
      <c r="L44" s="409"/>
      <c r="M44" s="409"/>
    </row>
    <row r="45" spans="2:13" customFormat="1">
      <c r="B45" s="259" t="s">
        <v>1</v>
      </c>
      <c r="C45" s="379">
        <v>5.1270619720177272E-3</v>
      </c>
      <c r="D45" s="543">
        <v>5.152058741525932E-3</v>
      </c>
      <c r="E45" s="379">
        <v>5.1881118476827699E-3</v>
      </c>
      <c r="F45" s="379">
        <v>5.2398729253248372E-3</v>
      </c>
      <c r="G45" s="376" t="s">
        <v>352</v>
      </c>
      <c r="I45" s="555"/>
      <c r="J45" s="542"/>
      <c r="K45" s="542"/>
      <c r="L45" s="542"/>
      <c r="M45" s="542"/>
    </row>
    <row r="46" spans="2:13" customFormat="1">
      <c r="B46" s="259" t="s">
        <v>2</v>
      </c>
      <c r="C46" s="380">
        <v>0.46687293802798219</v>
      </c>
      <c r="D46" s="544">
        <v>0.47217659712186227</v>
      </c>
      <c r="E46" s="380">
        <v>0.48090543092016785</v>
      </c>
      <c r="F46" s="380">
        <v>0.49795618371083744</v>
      </c>
      <c r="G46" s="362"/>
      <c r="I46" s="557"/>
      <c r="J46" s="542"/>
      <c r="K46" s="542"/>
      <c r="L46" s="542"/>
      <c r="M46" s="542"/>
    </row>
    <row r="47" spans="2:13" customFormat="1" ht="13.8" thickBot="1">
      <c r="B47" s="381" t="s">
        <v>3</v>
      </c>
      <c r="C47" s="382">
        <v>0.52800000000000002</v>
      </c>
      <c r="D47" s="545">
        <v>0.52267134413661198</v>
      </c>
      <c r="E47" s="382">
        <v>0.51390645723214967</v>
      </c>
      <c r="F47" s="382">
        <v>0.49680394336383787</v>
      </c>
      <c r="G47" s="362"/>
      <c r="I47" s="558"/>
      <c r="J47" s="542"/>
      <c r="K47" s="542"/>
      <c r="L47" s="542"/>
      <c r="M47" s="542"/>
    </row>
    <row r="48" spans="2:13" customFormat="1">
      <c r="B48" s="175" t="s">
        <v>44</v>
      </c>
      <c r="C48" s="410"/>
      <c r="D48" s="410"/>
      <c r="E48" s="410"/>
      <c r="F48" s="410"/>
      <c r="G48" s="360" t="s">
        <v>26</v>
      </c>
      <c r="I48" s="558"/>
    </row>
    <row r="49" spans="2:16" customFormat="1">
      <c r="B49" s="259" t="s">
        <v>1</v>
      </c>
      <c r="C49" s="379">
        <v>5.1000000000000004E-3</v>
      </c>
      <c r="D49" s="380">
        <v>6.3353947609688472E-3</v>
      </c>
      <c r="E49" s="380">
        <v>8.2651573568970575E-3</v>
      </c>
      <c r="F49" s="380">
        <v>1.1818509665272E-2</v>
      </c>
      <c r="G49" s="362" t="s">
        <v>352</v>
      </c>
      <c r="I49" s="559"/>
      <c r="J49" s="413"/>
      <c r="K49" s="413"/>
      <c r="L49" s="413"/>
    </row>
    <row r="50" spans="2:16" customFormat="1">
      <c r="B50" s="259" t="s">
        <v>5</v>
      </c>
      <c r="C50" s="380">
        <v>3.2399999999999998E-2</v>
      </c>
      <c r="D50" s="380">
        <v>6.4323609110019192E-2</v>
      </c>
      <c r="E50" s="380">
        <v>0.11560594898617733</v>
      </c>
      <c r="F50" s="380">
        <v>0.21107624640876921</v>
      </c>
      <c r="G50" s="553"/>
      <c r="I50" s="560"/>
      <c r="J50" s="413"/>
      <c r="K50" s="413"/>
      <c r="L50" s="413"/>
    </row>
    <row r="51" spans="2:16" customFormat="1">
      <c r="B51" s="259" t="s">
        <v>6</v>
      </c>
      <c r="C51" s="380">
        <v>0.68240000000000001</v>
      </c>
      <c r="D51" s="380">
        <v>0.64271821618034786</v>
      </c>
      <c r="E51" s="380">
        <v>0.57903048763885667</v>
      </c>
      <c r="F51" s="380">
        <v>0.46044506047250811</v>
      </c>
      <c r="G51" s="362"/>
      <c r="I51" s="561"/>
      <c r="J51" s="413"/>
      <c r="K51" s="413"/>
      <c r="L51" s="413"/>
    </row>
    <row r="52" spans="2:16" customFormat="1">
      <c r="B52" s="259" t="s">
        <v>7</v>
      </c>
      <c r="C52" s="380"/>
      <c r="D52" s="380"/>
      <c r="E52" s="380"/>
      <c r="F52" s="380"/>
      <c r="G52" s="362"/>
      <c r="I52" s="561"/>
      <c r="J52" s="413"/>
      <c r="K52" s="413"/>
      <c r="L52" s="413"/>
    </row>
    <row r="53" spans="2:16" customFormat="1">
      <c r="B53" s="259" t="s">
        <v>8</v>
      </c>
      <c r="C53" s="380">
        <v>0.1744</v>
      </c>
      <c r="D53" s="380">
        <v>0.17165214467098472</v>
      </c>
      <c r="E53" s="380">
        <v>0.16719380324686922</v>
      </c>
      <c r="F53" s="380">
        <v>0.15849445015005009</v>
      </c>
      <c r="G53" s="362"/>
      <c r="I53" s="561"/>
      <c r="J53" s="413"/>
      <c r="K53" s="413"/>
      <c r="L53" s="413"/>
    </row>
    <row r="54" spans="2:16" customFormat="1" ht="13.8" thickBot="1">
      <c r="B54" s="259" t="s">
        <v>9</v>
      </c>
      <c r="C54" s="380">
        <v>0.1057</v>
      </c>
      <c r="D54" s="380">
        <v>0.11497063527767923</v>
      </c>
      <c r="E54" s="380">
        <v>0.12990460277119953</v>
      </c>
      <c r="F54" s="380">
        <v>0.15816573330340122</v>
      </c>
      <c r="G54" s="362"/>
      <c r="I54" s="561"/>
      <c r="J54" s="413"/>
      <c r="K54" s="413"/>
      <c r="L54" s="413"/>
    </row>
    <row r="55" spans="2:16" customFormat="1">
      <c r="B55" s="175" t="s">
        <v>45</v>
      </c>
      <c r="C55" s="369"/>
      <c r="D55" s="369"/>
      <c r="E55" s="369"/>
      <c r="F55" s="369"/>
      <c r="G55" s="384" t="s">
        <v>26</v>
      </c>
      <c r="I55" s="558"/>
    </row>
    <row r="56" spans="2:16" customFormat="1">
      <c r="B56" s="259" t="s">
        <v>1</v>
      </c>
      <c r="C56" s="379">
        <v>5.1270619720177263E-3</v>
      </c>
      <c r="D56" s="380">
        <v>6.3353947609688498E-3</v>
      </c>
      <c r="E56" s="380">
        <v>8.2651573568970592E-3</v>
      </c>
      <c r="F56" s="380">
        <v>1.1818509665271993E-2</v>
      </c>
      <c r="G56" s="376" t="s">
        <v>352</v>
      </c>
      <c r="I56" s="561"/>
      <c r="J56" s="413"/>
      <c r="K56" s="413"/>
      <c r="L56" s="413"/>
    </row>
    <row r="57" spans="2:16" customFormat="1" ht="30.6" customHeight="1">
      <c r="B57" s="385" t="s">
        <v>342</v>
      </c>
      <c r="C57" s="380">
        <v>0.45074460565281499</v>
      </c>
      <c r="D57" s="380">
        <v>0.40769184268386838</v>
      </c>
      <c r="E57" s="380">
        <v>0.33855643145410574</v>
      </c>
      <c r="F57" s="380">
        <v>0.20977463915903352</v>
      </c>
      <c r="G57" s="362"/>
      <c r="I57" s="562"/>
      <c r="J57" s="413"/>
      <c r="K57" s="413"/>
      <c r="L57" s="413"/>
    </row>
    <row r="58" spans="2:16" customFormat="1" ht="43.8" customHeight="1">
      <c r="B58" s="385" t="s">
        <v>339</v>
      </c>
      <c r="C58" s="380">
        <v>0.26401979287356986</v>
      </c>
      <c r="D58" s="380">
        <v>0.29934998260649881</v>
      </c>
      <c r="E58" s="380">
        <v>0.35608000517092836</v>
      </c>
      <c r="F58" s="380">
        <v>0.37074949249792788</v>
      </c>
      <c r="G58" s="362"/>
      <c r="I58" s="563"/>
      <c r="J58" s="413"/>
      <c r="K58" s="413"/>
      <c r="L58" s="413"/>
    </row>
    <row r="59" spans="2:16" customFormat="1" ht="52.8">
      <c r="B59" s="386" t="s">
        <v>344</v>
      </c>
      <c r="C59" s="380">
        <v>0</v>
      </c>
      <c r="D59" s="380">
        <v>0</v>
      </c>
      <c r="E59" s="380">
        <v>0</v>
      </c>
      <c r="F59" s="380">
        <v>9.0997175224315566E-2</v>
      </c>
      <c r="G59" s="362"/>
      <c r="I59" s="529"/>
      <c r="J59" s="413"/>
      <c r="K59" s="413"/>
      <c r="L59" s="413"/>
    </row>
    <row r="60" spans="2:16" customFormat="1" ht="26.4">
      <c r="B60" s="386" t="s">
        <v>343</v>
      </c>
      <c r="C60" s="380">
        <v>0.1056404911103254</v>
      </c>
      <c r="D60" s="380">
        <v>0.10328333389447927</v>
      </c>
      <c r="E60" s="380">
        <v>9.9389826577581469E-2</v>
      </c>
      <c r="F60" s="380">
        <v>9.1730366692529763E-2</v>
      </c>
      <c r="G60" s="362"/>
      <c r="I60" s="529"/>
      <c r="J60" s="413"/>
      <c r="K60" s="413"/>
      <c r="L60" s="413"/>
      <c r="M60" s="554"/>
      <c r="N60" s="554"/>
      <c r="O60" s="554"/>
      <c r="P60" s="554"/>
    </row>
    <row r="61" spans="2:16" customFormat="1" ht="26.4">
      <c r="B61" s="386" t="s">
        <v>337</v>
      </c>
      <c r="C61" s="380">
        <v>1.0543324536259514E-4</v>
      </c>
      <c r="D61" s="380">
        <v>1.1687301383200016E-2</v>
      </c>
      <c r="E61" s="380">
        <v>3.0514776193618073E-2</v>
      </c>
      <c r="F61" s="380">
        <v>4.7766574672115321E-2</v>
      </c>
      <c r="G61" s="362"/>
      <c r="I61" s="529"/>
      <c r="J61" s="413"/>
      <c r="K61" s="413"/>
      <c r="L61" s="413"/>
      <c r="M61" s="554"/>
      <c r="N61" s="554"/>
      <c r="O61" s="554"/>
      <c r="P61" s="554"/>
    </row>
    <row r="62" spans="2:16" customFormat="1" ht="26.4">
      <c r="B62" s="386" t="s">
        <v>338</v>
      </c>
      <c r="C62" s="380">
        <v>0</v>
      </c>
      <c r="D62" s="380">
        <v>0</v>
      </c>
      <c r="E62" s="380">
        <v>0</v>
      </c>
      <c r="F62" s="380">
        <v>1.866879193875607E-2</v>
      </c>
      <c r="G62" s="362"/>
      <c r="I62" s="529"/>
      <c r="J62" s="413"/>
      <c r="K62" s="413"/>
      <c r="L62" s="413"/>
      <c r="M62" s="554"/>
      <c r="N62" s="554"/>
      <c r="O62" s="554"/>
      <c r="P62" s="554"/>
    </row>
    <row r="63" spans="2:16" customFormat="1" ht="13.8" thickBot="1">
      <c r="B63" s="386" t="s">
        <v>340</v>
      </c>
      <c r="C63" s="380">
        <v>0.17436261514590931</v>
      </c>
      <c r="D63" s="380">
        <v>0.17165214467098477</v>
      </c>
      <c r="E63" s="380">
        <v>0.16719380324686925</v>
      </c>
      <c r="F63" s="380">
        <v>0.15849445015005001</v>
      </c>
      <c r="G63" s="362"/>
      <c r="I63" s="529"/>
      <c r="J63" s="413"/>
      <c r="K63" s="413"/>
      <c r="L63" s="413"/>
      <c r="M63" s="554"/>
      <c r="N63" s="554"/>
      <c r="O63" s="554"/>
      <c r="P63" s="554"/>
    </row>
    <row r="64" spans="2:16" customFormat="1" ht="13.8" thickBot="1">
      <c r="B64" s="175" t="s">
        <v>265</v>
      </c>
      <c r="C64" s="387"/>
      <c r="D64" s="369"/>
      <c r="E64" s="369"/>
      <c r="F64" s="369"/>
      <c r="G64" s="384" t="s">
        <v>26</v>
      </c>
      <c r="M64" s="554"/>
      <c r="N64" s="554"/>
      <c r="O64" s="554"/>
      <c r="P64" s="554"/>
    </row>
    <row r="65" spans="2:16" customFormat="1">
      <c r="B65" s="358" t="s">
        <v>12</v>
      </c>
      <c r="C65" s="371">
        <v>0.30599999999999999</v>
      </c>
      <c r="D65" s="371">
        <v>0.49199999999999999</v>
      </c>
      <c r="E65" s="371">
        <v>0.69399999999999995</v>
      </c>
      <c r="F65" s="371">
        <v>0.88700000000000001</v>
      </c>
      <c r="G65" s="376" t="s">
        <v>352</v>
      </c>
      <c r="M65" s="554"/>
      <c r="N65" s="554"/>
      <c r="O65" s="554"/>
      <c r="P65" s="554"/>
    </row>
    <row r="66" spans="2:16" customFormat="1">
      <c r="B66" s="388" t="s">
        <v>13</v>
      </c>
      <c r="C66" s="389">
        <v>0.30599999999999999</v>
      </c>
      <c r="D66" s="389">
        <v>0.441</v>
      </c>
      <c r="E66" s="389">
        <v>0.56200000000000006</v>
      </c>
      <c r="F66" s="389">
        <v>0.6</v>
      </c>
      <c r="G66" s="362"/>
      <c r="I66" s="555"/>
      <c r="M66" s="554"/>
      <c r="N66" s="554"/>
      <c r="O66" s="554"/>
      <c r="P66" s="554"/>
    </row>
    <row r="67" spans="2:16" customFormat="1" ht="13.8" thickBot="1">
      <c r="B67" s="388" t="s">
        <v>14</v>
      </c>
      <c r="C67" s="389">
        <v>0</v>
      </c>
      <c r="D67" s="389">
        <v>5.0999999999999997E-2</v>
      </c>
      <c r="E67" s="389">
        <v>0.13200000000000001</v>
      </c>
      <c r="F67" s="389">
        <v>0.28699999999999998</v>
      </c>
      <c r="G67" s="362"/>
      <c r="I67" s="558"/>
      <c r="M67" s="554"/>
      <c r="N67" s="554"/>
      <c r="O67" s="554"/>
      <c r="P67" s="554"/>
    </row>
    <row r="68" spans="2:16" customFormat="1">
      <c r="B68" s="175" t="s">
        <v>263</v>
      </c>
      <c r="C68" s="369"/>
      <c r="D68" s="369"/>
      <c r="E68" s="369"/>
      <c r="F68" s="369"/>
      <c r="G68" s="391" t="s">
        <v>26</v>
      </c>
      <c r="I68" s="558"/>
      <c r="M68" s="554"/>
      <c r="N68" s="554"/>
      <c r="O68" s="554"/>
      <c r="P68" s="554"/>
    </row>
    <row r="69" spans="2:16" customFormat="1">
      <c r="B69" s="259" t="s">
        <v>1</v>
      </c>
      <c r="C69" s="371"/>
      <c r="D69" s="383"/>
      <c r="E69" s="383"/>
      <c r="F69" s="383"/>
      <c r="G69" s="376" t="s">
        <v>352</v>
      </c>
      <c r="I69" s="558"/>
      <c r="M69" s="554"/>
      <c r="N69" s="554"/>
      <c r="O69" s="554"/>
      <c r="P69" s="554"/>
    </row>
    <row r="70" spans="2:16" customFormat="1">
      <c r="B70" s="259" t="s">
        <v>18</v>
      </c>
      <c r="C70" s="371">
        <v>1.6400000000000001E-2</v>
      </c>
      <c r="D70" s="371">
        <v>1.6500000000000001E-2</v>
      </c>
      <c r="E70" s="371">
        <v>1.6400000000000001E-2</v>
      </c>
      <c r="F70" s="371">
        <v>1.29E-2</v>
      </c>
      <c r="G70" s="392"/>
      <c r="I70" s="555"/>
    </row>
    <row r="71" spans="2:16" customFormat="1">
      <c r="B71" s="259" t="s">
        <v>6</v>
      </c>
      <c r="C71" s="393">
        <v>0.21560000000000001</v>
      </c>
      <c r="D71" s="393">
        <v>0.21210000000000001</v>
      </c>
      <c r="E71" s="393">
        <v>0.20669999999999999</v>
      </c>
      <c r="F71" s="393">
        <v>0.19819999999999999</v>
      </c>
      <c r="G71" s="392"/>
    </row>
    <row r="72" spans="2:16" customFormat="1">
      <c r="B72" s="259" t="s">
        <v>7</v>
      </c>
      <c r="C72" s="393"/>
      <c r="D72" s="393"/>
      <c r="E72" s="393"/>
      <c r="F72" s="393"/>
      <c r="G72" s="392"/>
    </row>
    <row r="73" spans="2:16" customFormat="1">
      <c r="B73" s="259" t="s">
        <v>8</v>
      </c>
      <c r="C73" s="393" t="s">
        <v>313</v>
      </c>
      <c r="D73" s="393"/>
      <c r="E73" s="393"/>
      <c r="F73" s="393"/>
      <c r="G73" s="392"/>
    </row>
    <row r="74" spans="2:16" customFormat="1" ht="13.8" thickBot="1">
      <c r="B74" s="259" t="s">
        <v>9</v>
      </c>
      <c r="C74" s="393">
        <v>0.76800000000000002</v>
      </c>
      <c r="D74" s="393">
        <v>0.77129999999999999</v>
      </c>
      <c r="E74" s="393">
        <v>0.77690000000000003</v>
      </c>
      <c r="F74" s="393">
        <v>0.78890000000000005</v>
      </c>
      <c r="G74" s="392"/>
    </row>
    <row r="75" spans="2:16" customFormat="1">
      <c r="B75" s="175" t="s">
        <v>261</v>
      </c>
      <c r="C75" s="368"/>
      <c r="D75" s="368"/>
      <c r="E75" s="368"/>
      <c r="F75" s="368"/>
      <c r="G75" s="394"/>
    </row>
    <row r="76" spans="2:16" customFormat="1" ht="42" customHeight="1">
      <c r="B76" s="624" t="s">
        <v>420</v>
      </c>
      <c r="C76" s="607"/>
      <c r="D76" s="607"/>
      <c r="E76" s="607"/>
      <c r="F76" s="607"/>
      <c r="G76" s="608"/>
    </row>
    <row r="77" spans="2:16" customFormat="1" ht="69" customHeight="1" thickBot="1">
      <c r="B77" s="693" t="s">
        <v>430</v>
      </c>
      <c r="C77" s="695"/>
      <c r="D77" s="695"/>
      <c r="E77" s="695"/>
      <c r="F77" s="695"/>
      <c r="G77" s="696"/>
    </row>
    <row r="78" spans="2:16">
      <c r="B78" s="395" t="s">
        <v>299</v>
      </c>
      <c r="C78" s="396"/>
      <c r="D78" s="396"/>
      <c r="E78" s="396"/>
      <c r="F78" s="396"/>
      <c r="G78" s="396"/>
    </row>
    <row r="79" spans="2:16" ht="13.8" thickBot="1">
      <c r="B79" s="397"/>
      <c r="C79" s="397"/>
      <c r="D79" s="397"/>
      <c r="E79" s="397"/>
      <c r="F79" s="397"/>
      <c r="G79" s="397"/>
    </row>
    <row r="80" spans="2:16" customFormat="1" ht="13.8" thickBot="1">
      <c r="B80" s="398" t="s">
        <v>109</v>
      </c>
      <c r="C80" s="247" t="s">
        <v>341</v>
      </c>
      <c r="D80" s="249"/>
      <c r="E80" s="249"/>
      <c r="F80" s="249"/>
      <c r="G80" s="514"/>
    </row>
    <row r="81" spans="2:7" customFormat="1" ht="26.4">
      <c r="B81" s="399"/>
      <c r="C81" s="343" t="s">
        <v>273</v>
      </c>
      <c r="D81" s="403">
        <v>2015</v>
      </c>
      <c r="E81" s="343">
        <v>2020</v>
      </c>
      <c r="F81" s="343">
        <v>2030</v>
      </c>
      <c r="G81" s="515"/>
    </row>
    <row r="82" spans="2:7" customFormat="1" ht="16.2" thickBot="1">
      <c r="B82" s="399"/>
      <c r="C82" s="345" t="s">
        <v>46</v>
      </c>
      <c r="D82" s="357" t="s">
        <v>47</v>
      </c>
      <c r="E82" s="357" t="s">
        <v>48</v>
      </c>
      <c r="F82" s="357" t="s">
        <v>49</v>
      </c>
      <c r="G82" s="515"/>
    </row>
    <row r="83" spans="2:7" ht="65.400000000000006" customHeight="1">
      <c r="B83" s="519" t="s">
        <v>285</v>
      </c>
      <c r="C83" s="683" t="s">
        <v>413</v>
      </c>
      <c r="D83" s="684"/>
      <c r="E83" s="684"/>
      <c r="F83" s="685"/>
      <c r="G83" s="523" t="s">
        <v>286</v>
      </c>
    </row>
    <row r="84" spans="2:7">
      <c r="B84" s="521" t="s">
        <v>287</v>
      </c>
      <c r="C84" s="686" t="s">
        <v>418</v>
      </c>
      <c r="D84" s="687"/>
      <c r="E84" s="687"/>
      <c r="F84" s="688"/>
      <c r="G84" s="524" t="s">
        <v>288</v>
      </c>
    </row>
    <row r="85" spans="2:7">
      <c r="B85" s="521" t="s">
        <v>289</v>
      </c>
      <c r="C85" s="680">
        <v>20</v>
      </c>
      <c r="D85" s="681"/>
      <c r="E85" s="681"/>
      <c r="F85" s="682"/>
      <c r="G85" s="524" t="s">
        <v>290</v>
      </c>
    </row>
    <row r="86" spans="2:7">
      <c r="B86" s="522" t="s">
        <v>291</v>
      </c>
      <c r="C86" s="689" t="s">
        <v>416</v>
      </c>
      <c r="D86" s="675"/>
      <c r="E86" s="675"/>
      <c r="F86" s="676"/>
      <c r="G86" s="525" t="s">
        <v>292</v>
      </c>
    </row>
    <row r="87" spans="2:7" ht="14.4">
      <c r="B87" s="400" t="s">
        <v>293</v>
      </c>
      <c r="C87" s="690" t="s">
        <v>415</v>
      </c>
      <c r="D87" s="691"/>
      <c r="E87" s="691"/>
      <c r="F87" s="692"/>
      <c r="G87" s="525" t="s">
        <v>292</v>
      </c>
    </row>
    <row r="88" spans="2:7" ht="27" customHeight="1">
      <c r="B88" s="520" t="s">
        <v>294</v>
      </c>
      <c r="C88" s="674" t="s">
        <v>414</v>
      </c>
      <c r="D88" s="675"/>
      <c r="E88" s="675"/>
      <c r="F88" s="676"/>
      <c r="G88" s="524"/>
    </row>
    <row r="89" spans="2:7" ht="42.6" customHeight="1">
      <c r="B89" s="520" t="s">
        <v>295</v>
      </c>
      <c r="C89" s="674" t="s">
        <v>423</v>
      </c>
      <c r="D89" s="675"/>
      <c r="E89" s="675"/>
      <c r="F89" s="676"/>
      <c r="G89" s="524" t="s">
        <v>296</v>
      </c>
    </row>
    <row r="90" spans="2:7" ht="32.4" customHeight="1" thickBot="1">
      <c r="B90" s="528" t="s">
        <v>297</v>
      </c>
      <c r="C90" s="694" t="s">
        <v>417</v>
      </c>
      <c r="D90" s="641"/>
      <c r="E90" s="641"/>
      <c r="F90" s="642"/>
      <c r="G90" s="526" t="s">
        <v>290</v>
      </c>
    </row>
  </sheetData>
  <mergeCells count="11">
    <mergeCell ref="G6:G8"/>
    <mergeCell ref="C83:F83"/>
    <mergeCell ref="C84:F84"/>
    <mergeCell ref="C90:F90"/>
    <mergeCell ref="B76:G76"/>
    <mergeCell ref="C85:F85"/>
    <mergeCell ref="C86:F86"/>
    <mergeCell ref="C87:F87"/>
    <mergeCell ref="C88:F88"/>
    <mergeCell ref="C89:F89"/>
    <mergeCell ref="B77:G77"/>
  </mergeCells>
  <printOptions horizontalCentered="1"/>
  <pageMargins left="0.39370078740157483" right="0.39370078740157483" top="0.39370078740157483" bottom="0.39370078740157483" header="0.19685039370078741" footer="0.19685039370078741"/>
  <pageSetup paperSize="9" scale="75"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79"/>
  <sheetViews>
    <sheetView showGridLines="0" zoomScaleNormal="80" workbookViewId="0">
      <selection activeCell="J8" sqref="J8"/>
    </sheetView>
  </sheetViews>
  <sheetFormatPr defaultColWidth="11.42578125" defaultRowHeight="13.2"/>
  <cols>
    <col min="1" max="1" width="2.28515625" style="13" customWidth="1"/>
    <col min="2" max="2" width="11.28515625" style="13" customWidth="1"/>
    <col min="3" max="3" width="45.85546875" style="13" customWidth="1"/>
    <col min="4" max="5" width="18.42578125" style="12" customWidth="1"/>
    <col min="6" max="7" width="18.42578125" style="13" customWidth="1"/>
    <col min="8" max="8" width="2.28515625" style="13" customWidth="1"/>
    <col min="9" max="247" width="11.42578125" style="13"/>
    <col min="248" max="248" width="11.42578125" style="13" customWidth="1"/>
    <col min="249" max="249" width="11.28515625" style="13" customWidth="1"/>
    <col min="250" max="250" width="43.28515625" style="13" customWidth="1"/>
    <col min="251" max="255" width="16.28515625" style="13" customWidth="1"/>
    <col min="256" max="256" width="45.7109375" style="13" customWidth="1"/>
    <col min="257" max="257" width="39.7109375" style="13" customWidth="1"/>
    <col min="258" max="503" width="11.42578125" style="13"/>
    <col min="504" max="504" width="11.42578125" style="13" customWidth="1"/>
    <col min="505" max="505" width="11.28515625" style="13" customWidth="1"/>
    <col min="506" max="506" width="43.28515625" style="13" customWidth="1"/>
    <col min="507" max="511" width="16.28515625" style="13" customWidth="1"/>
    <col min="512" max="512" width="45.7109375" style="13" customWidth="1"/>
    <col min="513" max="513" width="39.7109375" style="13" customWidth="1"/>
    <col min="514" max="759" width="11.42578125" style="13"/>
    <col min="760" max="760" width="11.42578125" style="13" customWidth="1"/>
    <col min="761" max="761" width="11.28515625" style="13" customWidth="1"/>
    <col min="762" max="762" width="43.28515625" style="13" customWidth="1"/>
    <col min="763" max="767" width="16.28515625" style="13" customWidth="1"/>
    <col min="768" max="768" width="45.7109375" style="13" customWidth="1"/>
    <col min="769" max="769" width="39.7109375" style="13" customWidth="1"/>
    <col min="770" max="1015" width="11.42578125" style="13"/>
    <col min="1016" max="1016" width="11.42578125" style="13" customWidth="1"/>
    <col min="1017" max="1017" width="11.28515625" style="13" customWidth="1"/>
    <col min="1018" max="1018" width="43.28515625" style="13" customWidth="1"/>
    <col min="1019" max="1023" width="16.28515625" style="13" customWidth="1"/>
    <col min="1024" max="1024" width="45.7109375" style="13" customWidth="1"/>
    <col min="1025" max="1025" width="39.7109375" style="13" customWidth="1"/>
    <col min="1026" max="1271" width="11.42578125" style="13"/>
    <col min="1272" max="1272" width="11.42578125" style="13" customWidth="1"/>
    <col min="1273" max="1273" width="11.28515625" style="13" customWidth="1"/>
    <col min="1274" max="1274" width="43.28515625" style="13" customWidth="1"/>
    <col min="1275" max="1279" width="16.28515625" style="13" customWidth="1"/>
    <col min="1280" max="1280" width="45.7109375" style="13" customWidth="1"/>
    <col min="1281" max="1281" width="39.7109375" style="13" customWidth="1"/>
    <col min="1282" max="1527" width="11.42578125" style="13"/>
    <col min="1528" max="1528" width="11.42578125" style="13" customWidth="1"/>
    <col min="1529" max="1529" width="11.28515625" style="13" customWidth="1"/>
    <col min="1530" max="1530" width="43.28515625" style="13" customWidth="1"/>
    <col min="1531" max="1535" width="16.28515625" style="13" customWidth="1"/>
    <col min="1536" max="1536" width="45.7109375" style="13" customWidth="1"/>
    <col min="1537" max="1537" width="39.7109375" style="13" customWidth="1"/>
    <col min="1538" max="1783" width="11.42578125" style="13"/>
    <col min="1784" max="1784" width="11.42578125" style="13" customWidth="1"/>
    <col min="1785" max="1785" width="11.28515625" style="13" customWidth="1"/>
    <col min="1786" max="1786" width="43.28515625" style="13" customWidth="1"/>
    <col min="1787" max="1791" width="16.28515625" style="13" customWidth="1"/>
    <col min="1792" max="1792" width="45.7109375" style="13" customWidth="1"/>
    <col min="1793" max="1793" width="39.7109375" style="13" customWidth="1"/>
    <col min="1794" max="2039" width="11.42578125" style="13"/>
    <col min="2040" max="2040" width="11.42578125" style="13" customWidth="1"/>
    <col min="2041" max="2041" width="11.28515625" style="13" customWidth="1"/>
    <col min="2042" max="2042" width="43.28515625" style="13" customWidth="1"/>
    <col min="2043" max="2047" width="16.28515625" style="13" customWidth="1"/>
    <col min="2048" max="2048" width="45.7109375" style="13" customWidth="1"/>
    <col min="2049" max="2049" width="39.7109375" style="13" customWidth="1"/>
    <col min="2050" max="2295" width="11.42578125" style="13"/>
    <col min="2296" max="2296" width="11.42578125" style="13" customWidth="1"/>
    <col min="2297" max="2297" width="11.28515625" style="13" customWidth="1"/>
    <col min="2298" max="2298" width="43.28515625" style="13" customWidth="1"/>
    <col min="2299" max="2303" width="16.28515625" style="13" customWidth="1"/>
    <col min="2304" max="2304" width="45.7109375" style="13" customWidth="1"/>
    <col min="2305" max="2305" width="39.7109375" style="13" customWidth="1"/>
    <col min="2306" max="2551" width="11.42578125" style="13"/>
    <col min="2552" max="2552" width="11.42578125" style="13" customWidth="1"/>
    <col min="2553" max="2553" width="11.28515625" style="13" customWidth="1"/>
    <col min="2554" max="2554" width="43.28515625" style="13" customWidth="1"/>
    <col min="2555" max="2559" width="16.28515625" style="13" customWidth="1"/>
    <col min="2560" max="2560" width="45.7109375" style="13" customWidth="1"/>
    <col min="2561" max="2561" width="39.7109375" style="13" customWidth="1"/>
    <col min="2562" max="2807" width="11.42578125" style="13"/>
    <col min="2808" max="2808" width="11.42578125" style="13" customWidth="1"/>
    <col min="2809" max="2809" width="11.28515625" style="13" customWidth="1"/>
    <col min="2810" max="2810" width="43.28515625" style="13" customWidth="1"/>
    <col min="2811" max="2815" width="16.28515625" style="13" customWidth="1"/>
    <col min="2816" max="2816" width="45.7109375" style="13" customWidth="1"/>
    <col min="2817" max="2817" width="39.7109375" style="13" customWidth="1"/>
    <col min="2818" max="3063" width="11.42578125" style="13"/>
    <col min="3064" max="3064" width="11.42578125" style="13" customWidth="1"/>
    <col min="3065" max="3065" width="11.28515625" style="13" customWidth="1"/>
    <col min="3066" max="3066" width="43.28515625" style="13" customWidth="1"/>
    <col min="3067" max="3071" width="16.28515625" style="13" customWidth="1"/>
    <col min="3072" max="3072" width="45.7109375" style="13" customWidth="1"/>
    <col min="3073" max="3073" width="39.7109375" style="13" customWidth="1"/>
    <col min="3074" max="3319" width="11.42578125" style="13"/>
    <col min="3320" max="3320" width="11.42578125" style="13" customWidth="1"/>
    <col min="3321" max="3321" width="11.28515625" style="13" customWidth="1"/>
    <col min="3322" max="3322" width="43.28515625" style="13" customWidth="1"/>
    <col min="3323" max="3327" width="16.28515625" style="13" customWidth="1"/>
    <col min="3328" max="3328" width="45.7109375" style="13" customWidth="1"/>
    <col min="3329" max="3329" width="39.7109375" style="13" customWidth="1"/>
    <col min="3330" max="3575" width="11.42578125" style="13"/>
    <col min="3576" max="3576" width="11.42578125" style="13" customWidth="1"/>
    <col min="3577" max="3577" width="11.28515625" style="13" customWidth="1"/>
    <col min="3578" max="3578" width="43.28515625" style="13" customWidth="1"/>
    <col min="3579" max="3583" width="16.28515625" style="13" customWidth="1"/>
    <col min="3584" max="3584" width="45.7109375" style="13" customWidth="1"/>
    <col min="3585" max="3585" width="39.7109375" style="13" customWidth="1"/>
    <col min="3586" max="3831" width="11.42578125" style="13"/>
    <col min="3832" max="3832" width="11.42578125" style="13" customWidth="1"/>
    <col min="3833" max="3833" width="11.28515625" style="13" customWidth="1"/>
    <col min="3834" max="3834" width="43.28515625" style="13" customWidth="1"/>
    <col min="3835" max="3839" width="16.28515625" style="13" customWidth="1"/>
    <col min="3840" max="3840" width="45.7109375" style="13" customWidth="1"/>
    <col min="3841" max="3841" width="39.7109375" style="13" customWidth="1"/>
    <col min="3842" max="4087" width="11.42578125" style="13"/>
    <col min="4088" max="4088" width="11.42578125" style="13" customWidth="1"/>
    <col min="4089" max="4089" width="11.28515625" style="13" customWidth="1"/>
    <col min="4090" max="4090" width="43.28515625" style="13" customWidth="1"/>
    <col min="4091" max="4095" width="16.28515625" style="13" customWidth="1"/>
    <col min="4096" max="4096" width="45.7109375" style="13" customWidth="1"/>
    <col min="4097" max="4097" width="39.7109375" style="13" customWidth="1"/>
    <col min="4098" max="4343" width="11.42578125" style="13"/>
    <col min="4344" max="4344" width="11.42578125" style="13" customWidth="1"/>
    <col min="4345" max="4345" width="11.28515625" style="13" customWidth="1"/>
    <col min="4346" max="4346" width="43.28515625" style="13" customWidth="1"/>
    <col min="4347" max="4351" width="16.28515625" style="13" customWidth="1"/>
    <col min="4352" max="4352" width="45.7109375" style="13" customWidth="1"/>
    <col min="4353" max="4353" width="39.7109375" style="13" customWidth="1"/>
    <col min="4354" max="4599" width="11.42578125" style="13"/>
    <col min="4600" max="4600" width="11.42578125" style="13" customWidth="1"/>
    <col min="4601" max="4601" width="11.28515625" style="13" customWidth="1"/>
    <col min="4602" max="4602" width="43.28515625" style="13" customWidth="1"/>
    <col min="4603" max="4607" width="16.28515625" style="13" customWidth="1"/>
    <col min="4608" max="4608" width="45.7109375" style="13" customWidth="1"/>
    <col min="4609" max="4609" width="39.7109375" style="13" customWidth="1"/>
    <col min="4610" max="4855" width="11.42578125" style="13"/>
    <col min="4856" max="4856" width="11.42578125" style="13" customWidth="1"/>
    <col min="4857" max="4857" width="11.28515625" style="13" customWidth="1"/>
    <col min="4858" max="4858" width="43.28515625" style="13" customWidth="1"/>
    <col min="4859" max="4863" width="16.28515625" style="13" customWidth="1"/>
    <col min="4864" max="4864" width="45.7109375" style="13" customWidth="1"/>
    <col min="4865" max="4865" width="39.7109375" style="13" customWidth="1"/>
    <col min="4866" max="5111" width="11.42578125" style="13"/>
    <col min="5112" max="5112" width="11.42578125" style="13" customWidth="1"/>
    <col min="5113" max="5113" width="11.28515625" style="13" customWidth="1"/>
    <col min="5114" max="5114" width="43.28515625" style="13" customWidth="1"/>
    <col min="5115" max="5119" width="16.28515625" style="13" customWidth="1"/>
    <col min="5120" max="5120" width="45.7109375" style="13" customWidth="1"/>
    <col min="5121" max="5121" width="39.7109375" style="13" customWidth="1"/>
    <col min="5122" max="5367" width="11.42578125" style="13"/>
    <col min="5368" max="5368" width="11.42578125" style="13" customWidth="1"/>
    <col min="5369" max="5369" width="11.28515625" style="13" customWidth="1"/>
    <col min="5370" max="5370" width="43.28515625" style="13" customWidth="1"/>
    <col min="5371" max="5375" width="16.28515625" style="13" customWidth="1"/>
    <col min="5376" max="5376" width="45.7109375" style="13" customWidth="1"/>
    <col min="5377" max="5377" width="39.7109375" style="13" customWidth="1"/>
    <col min="5378" max="5623" width="11.42578125" style="13"/>
    <col min="5624" max="5624" width="11.42578125" style="13" customWidth="1"/>
    <col min="5625" max="5625" width="11.28515625" style="13" customWidth="1"/>
    <col min="5626" max="5626" width="43.28515625" style="13" customWidth="1"/>
    <col min="5627" max="5631" width="16.28515625" style="13" customWidth="1"/>
    <col min="5632" max="5632" width="45.7109375" style="13" customWidth="1"/>
    <col min="5633" max="5633" width="39.7109375" style="13" customWidth="1"/>
    <col min="5634" max="5879" width="11.42578125" style="13"/>
    <col min="5880" max="5880" width="11.42578125" style="13" customWidth="1"/>
    <col min="5881" max="5881" width="11.28515625" style="13" customWidth="1"/>
    <col min="5882" max="5882" width="43.28515625" style="13" customWidth="1"/>
    <col min="5883" max="5887" width="16.28515625" style="13" customWidth="1"/>
    <col min="5888" max="5888" width="45.7109375" style="13" customWidth="1"/>
    <col min="5889" max="5889" width="39.7109375" style="13" customWidth="1"/>
    <col min="5890" max="6135" width="11.42578125" style="13"/>
    <col min="6136" max="6136" width="11.42578125" style="13" customWidth="1"/>
    <col min="6137" max="6137" width="11.28515625" style="13" customWidth="1"/>
    <col min="6138" max="6138" width="43.28515625" style="13" customWidth="1"/>
    <col min="6139" max="6143" width="16.28515625" style="13" customWidth="1"/>
    <col min="6144" max="6144" width="45.7109375" style="13" customWidth="1"/>
    <col min="6145" max="6145" width="39.7109375" style="13" customWidth="1"/>
    <col min="6146" max="6391" width="11.42578125" style="13"/>
    <col min="6392" max="6392" width="11.42578125" style="13" customWidth="1"/>
    <col min="6393" max="6393" width="11.28515625" style="13" customWidth="1"/>
    <col min="6394" max="6394" width="43.28515625" style="13" customWidth="1"/>
    <col min="6395" max="6399" width="16.28515625" style="13" customWidth="1"/>
    <col min="6400" max="6400" width="45.7109375" style="13" customWidth="1"/>
    <col min="6401" max="6401" width="39.7109375" style="13" customWidth="1"/>
    <col min="6402" max="6647" width="11.42578125" style="13"/>
    <col min="6648" max="6648" width="11.42578125" style="13" customWidth="1"/>
    <col min="6649" max="6649" width="11.28515625" style="13" customWidth="1"/>
    <col min="6650" max="6650" width="43.28515625" style="13" customWidth="1"/>
    <col min="6651" max="6655" width="16.28515625" style="13" customWidth="1"/>
    <col min="6656" max="6656" width="45.7109375" style="13" customWidth="1"/>
    <col min="6657" max="6657" width="39.7109375" style="13" customWidth="1"/>
    <col min="6658" max="6903" width="11.42578125" style="13"/>
    <col min="6904" max="6904" width="11.42578125" style="13" customWidth="1"/>
    <col min="6905" max="6905" width="11.28515625" style="13" customWidth="1"/>
    <col min="6906" max="6906" width="43.28515625" style="13" customWidth="1"/>
    <col min="6907" max="6911" width="16.28515625" style="13" customWidth="1"/>
    <col min="6912" max="6912" width="45.7109375" style="13" customWidth="1"/>
    <col min="6913" max="6913" width="39.7109375" style="13" customWidth="1"/>
    <col min="6914" max="7159" width="11.42578125" style="13"/>
    <col min="7160" max="7160" width="11.42578125" style="13" customWidth="1"/>
    <col min="7161" max="7161" width="11.28515625" style="13" customWidth="1"/>
    <col min="7162" max="7162" width="43.28515625" style="13" customWidth="1"/>
    <col min="7163" max="7167" width="16.28515625" style="13" customWidth="1"/>
    <col min="7168" max="7168" width="45.7109375" style="13" customWidth="1"/>
    <col min="7169" max="7169" width="39.7109375" style="13" customWidth="1"/>
    <col min="7170" max="7415" width="11.42578125" style="13"/>
    <col min="7416" max="7416" width="11.42578125" style="13" customWidth="1"/>
    <col min="7417" max="7417" width="11.28515625" style="13" customWidth="1"/>
    <col min="7418" max="7418" width="43.28515625" style="13" customWidth="1"/>
    <col min="7419" max="7423" width="16.28515625" style="13" customWidth="1"/>
    <col min="7424" max="7424" width="45.7109375" style="13" customWidth="1"/>
    <col min="7425" max="7425" width="39.7109375" style="13" customWidth="1"/>
    <col min="7426" max="7671" width="11.42578125" style="13"/>
    <col min="7672" max="7672" width="11.42578125" style="13" customWidth="1"/>
    <col min="7673" max="7673" width="11.28515625" style="13" customWidth="1"/>
    <col min="7674" max="7674" width="43.28515625" style="13" customWidth="1"/>
    <col min="7675" max="7679" width="16.28515625" style="13" customWidth="1"/>
    <col min="7680" max="7680" width="45.7109375" style="13" customWidth="1"/>
    <col min="7681" max="7681" width="39.7109375" style="13" customWidth="1"/>
    <col min="7682" max="7927" width="11.42578125" style="13"/>
    <col min="7928" max="7928" width="11.42578125" style="13" customWidth="1"/>
    <col min="7929" max="7929" width="11.28515625" style="13" customWidth="1"/>
    <col min="7930" max="7930" width="43.28515625" style="13" customWidth="1"/>
    <col min="7931" max="7935" width="16.28515625" style="13" customWidth="1"/>
    <col min="7936" max="7936" width="45.7109375" style="13" customWidth="1"/>
    <col min="7937" max="7937" width="39.7109375" style="13" customWidth="1"/>
    <col min="7938" max="8183" width="11.42578125" style="13"/>
    <col min="8184" max="8184" width="11.42578125" style="13" customWidth="1"/>
    <col min="8185" max="8185" width="11.28515625" style="13" customWidth="1"/>
    <col min="8186" max="8186" width="43.28515625" style="13" customWidth="1"/>
    <col min="8187" max="8191" width="16.28515625" style="13" customWidth="1"/>
    <col min="8192" max="8192" width="45.7109375" style="13" customWidth="1"/>
    <col min="8193" max="8193" width="39.7109375" style="13" customWidth="1"/>
    <col min="8194" max="8439" width="11.42578125" style="13"/>
    <col min="8440" max="8440" width="11.42578125" style="13" customWidth="1"/>
    <col min="8441" max="8441" width="11.28515625" style="13" customWidth="1"/>
    <col min="8442" max="8442" width="43.28515625" style="13" customWidth="1"/>
    <col min="8443" max="8447" width="16.28515625" style="13" customWidth="1"/>
    <col min="8448" max="8448" width="45.7109375" style="13" customWidth="1"/>
    <col min="8449" max="8449" width="39.7109375" style="13" customWidth="1"/>
    <col min="8450" max="8695" width="11.42578125" style="13"/>
    <col min="8696" max="8696" width="11.42578125" style="13" customWidth="1"/>
    <col min="8697" max="8697" width="11.28515625" style="13" customWidth="1"/>
    <col min="8698" max="8698" width="43.28515625" style="13" customWidth="1"/>
    <col min="8699" max="8703" width="16.28515625" style="13" customWidth="1"/>
    <col min="8704" max="8704" width="45.7109375" style="13" customWidth="1"/>
    <col min="8705" max="8705" width="39.7109375" style="13" customWidth="1"/>
    <col min="8706" max="8951" width="11.42578125" style="13"/>
    <col min="8952" max="8952" width="11.42578125" style="13" customWidth="1"/>
    <col min="8953" max="8953" width="11.28515625" style="13" customWidth="1"/>
    <col min="8954" max="8954" width="43.28515625" style="13" customWidth="1"/>
    <col min="8955" max="8959" width="16.28515625" style="13" customWidth="1"/>
    <col min="8960" max="8960" width="45.7109375" style="13" customWidth="1"/>
    <col min="8961" max="8961" width="39.7109375" style="13" customWidth="1"/>
    <col min="8962" max="9207" width="11.42578125" style="13"/>
    <col min="9208" max="9208" width="11.42578125" style="13" customWidth="1"/>
    <col min="9209" max="9209" width="11.28515625" style="13" customWidth="1"/>
    <col min="9210" max="9210" width="43.28515625" style="13" customWidth="1"/>
    <col min="9211" max="9215" width="16.28515625" style="13" customWidth="1"/>
    <col min="9216" max="9216" width="45.7109375" style="13" customWidth="1"/>
    <col min="9217" max="9217" width="39.7109375" style="13" customWidth="1"/>
    <col min="9218" max="9463" width="11.42578125" style="13"/>
    <col min="9464" max="9464" width="11.42578125" style="13" customWidth="1"/>
    <col min="9465" max="9465" width="11.28515625" style="13" customWidth="1"/>
    <col min="9466" max="9466" width="43.28515625" style="13" customWidth="1"/>
    <col min="9467" max="9471" width="16.28515625" style="13" customWidth="1"/>
    <col min="9472" max="9472" width="45.7109375" style="13" customWidth="1"/>
    <col min="9473" max="9473" width="39.7109375" style="13" customWidth="1"/>
    <col min="9474" max="9719" width="11.42578125" style="13"/>
    <col min="9720" max="9720" width="11.42578125" style="13" customWidth="1"/>
    <col min="9721" max="9721" width="11.28515625" style="13" customWidth="1"/>
    <col min="9722" max="9722" width="43.28515625" style="13" customWidth="1"/>
    <col min="9723" max="9727" width="16.28515625" style="13" customWidth="1"/>
    <col min="9728" max="9728" width="45.7109375" style="13" customWidth="1"/>
    <col min="9729" max="9729" width="39.7109375" style="13" customWidth="1"/>
    <col min="9730" max="9975" width="11.42578125" style="13"/>
    <col min="9976" max="9976" width="11.42578125" style="13" customWidth="1"/>
    <col min="9977" max="9977" width="11.28515625" style="13" customWidth="1"/>
    <col min="9978" max="9978" width="43.28515625" style="13" customWidth="1"/>
    <col min="9979" max="9983" width="16.28515625" style="13" customWidth="1"/>
    <col min="9984" max="9984" width="45.7109375" style="13" customWidth="1"/>
    <col min="9985" max="9985" width="39.7109375" style="13" customWidth="1"/>
    <col min="9986" max="10231" width="11.42578125" style="13"/>
    <col min="10232" max="10232" width="11.42578125" style="13" customWidth="1"/>
    <col min="10233" max="10233" width="11.28515625" style="13" customWidth="1"/>
    <col min="10234" max="10234" width="43.28515625" style="13" customWidth="1"/>
    <col min="10235" max="10239" width="16.28515625" style="13" customWidth="1"/>
    <col min="10240" max="10240" width="45.7109375" style="13" customWidth="1"/>
    <col min="10241" max="10241" width="39.7109375" style="13" customWidth="1"/>
    <col min="10242" max="10487" width="11.42578125" style="13"/>
    <col min="10488" max="10488" width="11.42578125" style="13" customWidth="1"/>
    <col min="10489" max="10489" width="11.28515625" style="13" customWidth="1"/>
    <col min="10490" max="10490" width="43.28515625" style="13" customWidth="1"/>
    <col min="10491" max="10495" width="16.28515625" style="13" customWidth="1"/>
    <col min="10496" max="10496" width="45.7109375" style="13" customWidth="1"/>
    <col min="10497" max="10497" width="39.7109375" style="13" customWidth="1"/>
    <col min="10498" max="10743" width="11.42578125" style="13"/>
    <col min="10744" max="10744" width="11.42578125" style="13" customWidth="1"/>
    <col min="10745" max="10745" width="11.28515625" style="13" customWidth="1"/>
    <col min="10746" max="10746" width="43.28515625" style="13" customWidth="1"/>
    <col min="10747" max="10751" width="16.28515625" style="13" customWidth="1"/>
    <col min="10752" max="10752" width="45.7109375" style="13" customWidth="1"/>
    <col min="10753" max="10753" width="39.7109375" style="13" customWidth="1"/>
    <col min="10754" max="10999" width="11.42578125" style="13"/>
    <col min="11000" max="11000" width="11.42578125" style="13" customWidth="1"/>
    <col min="11001" max="11001" width="11.28515625" style="13" customWidth="1"/>
    <col min="11002" max="11002" width="43.28515625" style="13" customWidth="1"/>
    <col min="11003" max="11007" width="16.28515625" style="13" customWidth="1"/>
    <col min="11008" max="11008" width="45.7109375" style="13" customWidth="1"/>
    <col min="11009" max="11009" width="39.7109375" style="13" customWidth="1"/>
    <col min="11010" max="11255" width="11.42578125" style="13"/>
    <col min="11256" max="11256" width="11.42578125" style="13" customWidth="1"/>
    <col min="11257" max="11257" width="11.28515625" style="13" customWidth="1"/>
    <col min="11258" max="11258" width="43.28515625" style="13" customWidth="1"/>
    <col min="11259" max="11263" width="16.28515625" style="13" customWidth="1"/>
    <col min="11264" max="11264" width="45.7109375" style="13" customWidth="1"/>
    <col min="11265" max="11265" width="39.7109375" style="13" customWidth="1"/>
    <col min="11266" max="11511" width="11.42578125" style="13"/>
    <col min="11512" max="11512" width="11.42578125" style="13" customWidth="1"/>
    <col min="11513" max="11513" width="11.28515625" style="13" customWidth="1"/>
    <col min="11514" max="11514" width="43.28515625" style="13" customWidth="1"/>
    <col min="11515" max="11519" width="16.28515625" style="13" customWidth="1"/>
    <col min="11520" max="11520" width="45.7109375" style="13" customWidth="1"/>
    <col min="11521" max="11521" width="39.7109375" style="13" customWidth="1"/>
    <col min="11522" max="11767" width="11.42578125" style="13"/>
    <col min="11768" max="11768" width="11.42578125" style="13" customWidth="1"/>
    <col min="11769" max="11769" width="11.28515625" style="13" customWidth="1"/>
    <col min="11770" max="11770" width="43.28515625" style="13" customWidth="1"/>
    <col min="11771" max="11775" width="16.28515625" style="13" customWidth="1"/>
    <col min="11776" max="11776" width="45.7109375" style="13" customWidth="1"/>
    <col min="11777" max="11777" width="39.7109375" style="13" customWidth="1"/>
    <col min="11778" max="12023" width="11.42578125" style="13"/>
    <col min="12024" max="12024" width="11.42578125" style="13" customWidth="1"/>
    <col min="12025" max="12025" width="11.28515625" style="13" customWidth="1"/>
    <col min="12026" max="12026" width="43.28515625" style="13" customWidth="1"/>
    <col min="12027" max="12031" width="16.28515625" style="13" customWidth="1"/>
    <col min="12032" max="12032" width="45.7109375" style="13" customWidth="1"/>
    <col min="12033" max="12033" width="39.7109375" style="13" customWidth="1"/>
    <col min="12034" max="12279" width="11.42578125" style="13"/>
    <col min="12280" max="12280" width="11.42578125" style="13" customWidth="1"/>
    <col min="12281" max="12281" width="11.28515625" style="13" customWidth="1"/>
    <col min="12282" max="12282" width="43.28515625" style="13" customWidth="1"/>
    <col min="12283" max="12287" width="16.28515625" style="13" customWidth="1"/>
    <col min="12288" max="12288" width="45.7109375" style="13" customWidth="1"/>
    <col min="12289" max="12289" width="39.7109375" style="13" customWidth="1"/>
    <col min="12290" max="12535" width="11.42578125" style="13"/>
    <col min="12536" max="12536" width="11.42578125" style="13" customWidth="1"/>
    <col min="12537" max="12537" width="11.28515625" style="13" customWidth="1"/>
    <col min="12538" max="12538" width="43.28515625" style="13" customWidth="1"/>
    <col min="12539" max="12543" width="16.28515625" style="13" customWidth="1"/>
    <col min="12544" max="12544" width="45.7109375" style="13" customWidth="1"/>
    <col min="12545" max="12545" width="39.7109375" style="13" customWidth="1"/>
    <col min="12546" max="12791" width="11.42578125" style="13"/>
    <col min="12792" max="12792" width="11.42578125" style="13" customWidth="1"/>
    <col min="12793" max="12793" width="11.28515625" style="13" customWidth="1"/>
    <col min="12794" max="12794" width="43.28515625" style="13" customWidth="1"/>
    <col min="12795" max="12799" width="16.28515625" style="13" customWidth="1"/>
    <col min="12800" max="12800" width="45.7109375" style="13" customWidth="1"/>
    <col min="12801" max="12801" width="39.7109375" style="13" customWidth="1"/>
    <col min="12802" max="13047" width="11.42578125" style="13"/>
    <col min="13048" max="13048" width="11.42578125" style="13" customWidth="1"/>
    <col min="13049" max="13049" width="11.28515625" style="13" customWidth="1"/>
    <col min="13050" max="13050" width="43.28515625" style="13" customWidth="1"/>
    <col min="13051" max="13055" width="16.28515625" style="13" customWidth="1"/>
    <col min="13056" max="13056" width="45.7109375" style="13" customWidth="1"/>
    <col min="13057" max="13057" width="39.7109375" style="13" customWidth="1"/>
    <col min="13058" max="13303" width="11.42578125" style="13"/>
    <col min="13304" max="13304" width="11.42578125" style="13" customWidth="1"/>
    <col min="13305" max="13305" width="11.28515625" style="13" customWidth="1"/>
    <col min="13306" max="13306" width="43.28515625" style="13" customWidth="1"/>
    <col min="13307" max="13311" width="16.28515625" style="13" customWidth="1"/>
    <col min="13312" max="13312" width="45.7109375" style="13" customWidth="1"/>
    <col min="13313" max="13313" width="39.7109375" style="13" customWidth="1"/>
    <col min="13314" max="13559" width="11.42578125" style="13"/>
    <col min="13560" max="13560" width="11.42578125" style="13" customWidth="1"/>
    <col min="13561" max="13561" width="11.28515625" style="13" customWidth="1"/>
    <col min="13562" max="13562" width="43.28515625" style="13" customWidth="1"/>
    <col min="13563" max="13567" width="16.28515625" style="13" customWidth="1"/>
    <col min="13568" max="13568" width="45.7109375" style="13" customWidth="1"/>
    <col min="13569" max="13569" width="39.7109375" style="13" customWidth="1"/>
    <col min="13570" max="13815" width="11.42578125" style="13"/>
    <col min="13816" max="13816" width="11.42578125" style="13" customWidth="1"/>
    <col min="13817" max="13817" width="11.28515625" style="13" customWidth="1"/>
    <col min="13818" max="13818" width="43.28515625" style="13" customWidth="1"/>
    <col min="13819" max="13823" width="16.28515625" style="13" customWidth="1"/>
    <col min="13824" max="13824" width="45.7109375" style="13" customWidth="1"/>
    <col min="13825" max="13825" width="39.7109375" style="13" customWidth="1"/>
    <col min="13826" max="14071" width="11.42578125" style="13"/>
    <col min="14072" max="14072" width="11.42578125" style="13" customWidth="1"/>
    <col min="14073" max="14073" width="11.28515625" style="13" customWidth="1"/>
    <col min="14074" max="14074" width="43.28515625" style="13" customWidth="1"/>
    <col min="14075" max="14079" width="16.28515625" style="13" customWidth="1"/>
    <col min="14080" max="14080" width="45.7109375" style="13" customWidth="1"/>
    <col min="14081" max="14081" width="39.7109375" style="13" customWidth="1"/>
    <col min="14082" max="14327" width="11.42578125" style="13"/>
    <col min="14328" max="14328" width="11.42578125" style="13" customWidth="1"/>
    <col min="14329" max="14329" width="11.28515625" style="13" customWidth="1"/>
    <col min="14330" max="14330" width="43.28515625" style="13" customWidth="1"/>
    <col min="14331" max="14335" width="16.28515625" style="13" customWidth="1"/>
    <col min="14336" max="14336" width="45.7109375" style="13" customWidth="1"/>
    <col min="14337" max="14337" width="39.7109375" style="13" customWidth="1"/>
    <col min="14338" max="14583" width="11.42578125" style="13"/>
    <col min="14584" max="14584" width="11.42578125" style="13" customWidth="1"/>
    <col min="14585" max="14585" width="11.28515625" style="13" customWidth="1"/>
    <col min="14586" max="14586" width="43.28515625" style="13" customWidth="1"/>
    <col min="14587" max="14591" width="16.28515625" style="13" customWidth="1"/>
    <col min="14592" max="14592" width="45.7109375" style="13" customWidth="1"/>
    <col min="14593" max="14593" width="39.7109375" style="13" customWidth="1"/>
    <col min="14594" max="14839" width="11.42578125" style="13"/>
    <col min="14840" max="14840" width="11.42578125" style="13" customWidth="1"/>
    <col min="14841" max="14841" width="11.28515625" style="13" customWidth="1"/>
    <col min="14842" max="14842" width="43.28515625" style="13" customWidth="1"/>
    <col min="14843" max="14847" width="16.28515625" style="13" customWidth="1"/>
    <col min="14848" max="14848" width="45.7109375" style="13" customWidth="1"/>
    <col min="14849" max="14849" width="39.7109375" style="13" customWidth="1"/>
    <col min="14850" max="15095" width="11.42578125" style="13"/>
    <col min="15096" max="15096" width="11.42578125" style="13" customWidth="1"/>
    <col min="15097" max="15097" width="11.28515625" style="13" customWidth="1"/>
    <col min="15098" max="15098" width="43.28515625" style="13" customWidth="1"/>
    <col min="15099" max="15103" width="16.28515625" style="13" customWidth="1"/>
    <col min="15104" max="15104" width="45.7109375" style="13" customWidth="1"/>
    <col min="15105" max="15105" width="39.7109375" style="13" customWidth="1"/>
    <col min="15106" max="15351" width="11.42578125" style="13"/>
    <col min="15352" max="15352" width="11.42578125" style="13" customWidth="1"/>
    <col min="15353" max="15353" width="11.28515625" style="13" customWidth="1"/>
    <col min="15354" max="15354" width="43.28515625" style="13" customWidth="1"/>
    <col min="15355" max="15359" width="16.28515625" style="13" customWidth="1"/>
    <col min="15360" max="15360" width="45.7109375" style="13" customWidth="1"/>
    <col min="15361" max="15361" width="39.7109375" style="13" customWidth="1"/>
    <col min="15362" max="15607" width="11.42578125" style="13"/>
    <col min="15608" max="15608" width="11.42578125" style="13" customWidth="1"/>
    <col min="15609" max="15609" width="11.28515625" style="13" customWidth="1"/>
    <col min="15610" max="15610" width="43.28515625" style="13" customWidth="1"/>
    <col min="15611" max="15615" width="16.28515625" style="13" customWidth="1"/>
    <col min="15616" max="15616" width="45.7109375" style="13" customWidth="1"/>
    <col min="15617" max="15617" width="39.7109375" style="13" customWidth="1"/>
    <col min="15618" max="15863" width="11.42578125" style="13"/>
    <col min="15864" max="15864" width="11.42578125" style="13" customWidth="1"/>
    <col min="15865" max="15865" width="11.28515625" style="13" customWidth="1"/>
    <col min="15866" max="15866" width="43.28515625" style="13" customWidth="1"/>
    <col min="15867" max="15871" width="16.28515625" style="13" customWidth="1"/>
    <col min="15872" max="15872" width="45.7109375" style="13" customWidth="1"/>
    <col min="15873" max="15873" width="39.7109375" style="13" customWidth="1"/>
    <col min="15874" max="16119" width="11.42578125" style="13"/>
    <col min="16120" max="16120" width="11.42578125" style="13" customWidth="1"/>
    <col min="16121" max="16121" width="11.28515625" style="13" customWidth="1"/>
    <col min="16122" max="16122" width="43.28515625" style="13" customWidth="1"/>
    <col min="16123" max="16127" width="16.28515625" style="13" customWidth="1"/>
    <col min="16128" max="16128" width="45.7109375" style="13" customWidth="1"/>
    <col min="16129" max="16129" width="39.7109375" style="13" customWidth="1"/>
    <col min="16130" max="16384" width="11.42578125" style="13"/>
  </cols>
  <sheetData>
    <row r="1" spans="2:9" customFormat="1" ht="9" customHeight="1">
      <c r="D1" s="16"/>
    </row>
    <row r="2" spans="2:9" customFormat="1" ht="18" customHeight="1">
      <c r="B2" s="15" t="s">
        <v>91</v>
      </c>
      <c r="C2" s="18"/>
      <c r="D2" s="18"/>
      <c r="E2" s="19"/>
      <c r="F2" s="19"/>
      <c r="G2" s="19"/>
    </row>
    <row r="3" spans="2:9" customFormat="1" ht="10.8" thickBot="1"/>
    <row r="4" spans="2:9" customFormat="1" ht="29.4" customHeight="1">
      <c r="B4" s="699" t="s">
        <v>347</v>
      </c>
      <c r="C4" s="614"/>
      <c r="D4" s="343" t="s">
        <v>345</v>
      </c>
      <c r="E4" s="344">
        <v>2015</v>
      </c>
      <c r="F4" s="343">
        <v>2020</v>
      </c>
      <c r="G4" s="343">
        <v>2030</v>
      </c>
      <c r="I4" s="556"/>
    </row>
    <row r="5" spans="2:9" customFormat="1" ht="16.2" thickBot="1">
      <c r="B5" s="700" t="s">
        <v>355</v>
      </c>
      <c r="C5" s="652"/>
      <c r="D5" s="345" t="s">
        <v>46</v>
      </c>
      <c r="E5" s="345" t="s">
        <v>47</v>
      </c>
      <c r="F5" s="345" t="s">
        <v>48</v>
      </c>
      <c r="G5" s="345" t="s">
        <v>49</v>
      </c>
    </row>
    <row r="6" spans="2:9" customFormat="1" ht="16.2" thickBot="1">
      <c r="B6" s="247" t="s">
        <v>50</v>
      </c>
      <c r="C6" s="249"/>
      <c r="D6" s="338">
        <v>0.25111704280825098</v>
      </c>
      <c r="E6" s="338">
        <v>0.25578115841599502</v>
      </c>
      <c r="F6" s="338">
        <v>0.26365786100915101</v>
      </c>
      <c r="G6" s="338">
        <v>0.27980591772491598</v>
      </c>
      <c r="I6" s="555"/>
    </row>
    <row r="7" spans="2:9" customFormat="1">
      <c r="B7" s="257" t="s">
        <v>51</v>
      </c>
      <c r="C7" s="258"/>
      <c r="D7" s="339"/>
      <c r="E7" s="339"/>
      <c r="F7" s="339"/>
      <c r="G7" s="339"/>
    </row>
    <row r="8" spans="2:9" customFormat="1" ht="15.6">
      <c r="B8" s="259" t="s">
        <v>274</v>
      </c>
      <c r="C8" s="260" t="s">
        <v>276</v>
      </c>
      <c r="D8" s="334">
        <v>54.796458062822275</v>
      </c>
      <c r="E8" s="334">
        <v>54.357945452515999</v>
      </c>
      <c r="F8" s="334">
        <v>53.716516581816869</v>
      </c>
      <c r="G8" s="334">
        <v>52.238883146866819</v>
      </c>
      <c r="I8" s="555"/>
    </row>
    <row r="9" spans="2:9" customFormat="1" ht="15.6">
      <c r="B9" s="346" t="s">
        <v>52</v>
      </c>
      <c r="C9" s="260" t="s">
        <v>277</v>
      </c>
      <c r="D9" s="334">
        <v>39.493248352517611</v>
      </c>
      <c r="E9" s="334">
        <v>38.744656717802378</v>
      </c>
      <c r="F9" s="334">
        <v>37.505572801933539</v>
      </c>
      <c r="G9" s="334">
        <v>34.86205487043479</v>
      </c>
      <c r="I9" s="555"/>
    </row>
    <row r="10" spans="2:9" customFormat="1" ht="15.6">
      <c r="B10" s="259" t="s">
        <v>346</v>
      </c>
      <c r="C10" s="260"/>
      <c r="D10" s="334">
        <f>+D9-D11</f>
        <v>39.468046064438909</v>
      </c>
      <c r="E10" s="334">
        <f>+E9-E11</f>
        <v>37.552504301217759</v>
      </c>
      <c r="F10" s="334">
        <f t="shared" ref="F10:G10" si="0">+F9-F11</f>
        <v>34.342688980658885</v>
      </c>
      <c r="G10" s="334">
        <f t="shared" si="0"/>
        <v>28.815433617170644</v>
      </c>
      <c r="I10" s="555"/>
    </row>
    <row r="11" spans="2:9" customFormat="1" ht="16.2" thickBot="1">
      <c r="B11" s="273" t="s">
        <v>354</v>
      </c>
      <c r="C11" s="260"/>
      <c r="D11" s="334">
        <v>2.5202288078704616E-2</v>
      </c>
      <c r="E11" s="334">
        <v>1.192152416584618</v>
      </c>
      <c r="F11" s="334">
        <v>3.1628838212746562</v>
      </c>
      <c r="G11" s="334">
        <v>6.0466212532641448</v>
      </c>
      <c r="I11" s="555"/>
    </row>
    <row r="12" spans="2:9" customFormat="1" ht="10.8" thickBot="1">
      <c r="B12" s="262"/>
      <c r="C12" s="243"/>
      <c r="D12" s="243"/>
      <c r="E12" s="243"/>
      <c r="F12" s="243"/>
      <c r="G12" s="244"/>
    </row>
    <row r="13" spans="2:9" customFormat="1" ht="13.8" thickBot="1">
      <c r="B13" s="247" t="s">
        <v>282</v>
      </c>
      <c r="C13" s="249"/>
      <c r="D13" s="245"/>
      <c r="E13" s="245"/>
      <c r="F13" s="245"/>
      <c r="G13" s="246"/>
    </row>
    <row r="14" spans="2:9" customFormat="1">
      <c r="B14" s="267">
        <v>1</v>
      </c>
      <c r="C14" s="268" t="s">
        <v>59</v>
      </c>
      <c r="D14" s="339">
        <v>1.4153625471649764</v>
      </c>
      <c r="E14" s="339">
        <v>1.6815088416475261</v>
      </c>
      <c r="F14" s="339">
        <v>2.1111187928714528</v>
      </c>
      <c r="G14" s="339">
        <v>2.8710065691156919</v>
      </c>
    </row>
    <row r="15" spans="2:9" customFormat="1">
      <c r="B15" s="269">
        <v>2</v>
      </c>
      <c r="C15" s="270" t="s">
        <v>114</v>
      </c>
      <c r="D15" s="334"/>
      <c r="E15" s="334"/>
      <c r="F15" s="334"/>
      <c r="G15" s="334"/>
    </row>
    <row r="16" spans="2:9" customFormat="1">
      <c r="B16" s="269">
        <v>3</v>
      </c>
      <c r="C16" s="270" t="s">
        <v>6</v>
      </c>
      <c r="D16" s="334">
        <v>21.269476546902553</v>
      </c>
      <c r="E16" s="334">
        <v>20.504730105120139</v>
      </c>
      <c r="F16" s="334">
        <v>19.232226270233713</v>
      </c>
      <c r="G16" s="334">
        <v>16.595123829543539</v>
      </c>
    </row>
    <row r="17" spans="1:9" customFormat="1">
      <c r="B17" s="269">
        <v>4</v>
      </c>
      <c r="C17" s="270" t="s">
        <v>7</v>
      </c>
      <c r="D17" s="334"/>
      <c r="E17" s="334"/>
      <c r="F17" s="334"/>
      <c r="G17" s="334"/>
      <c r="I17" s="555"/>
    </row>
    <row r="18" spans="1:9" customFormat="1">
      <c r="B18" s="269">
        <v>5</v>
      </c>
      <c r="C18" s="270" t="s">
        <v>53</v>
      </c>
      <c r="D18" s="334">
        <v>12.936235518507914</v>
      </c>
      <c r="E18" s="334">
        <v>12.712196881434943</v>
      </c>
      <c r="F18" s="334">
        <v>12.353436126985319</v>
      </c>
      <c r="G18" s="334">
        <v>11.630383611691432</v>
      </c>
    </row>
    <row r="19" spans="1:9" customFormat="1">
      <c r="B19" s="269">
        <v>6</v>
      </c>
      <c r="C19" s="270" t="s">
        <v>1</v>
      </c>
      <c r="D19" s="334">
        <v>0.20964114416698004</v>
      </c>
      <c r="E19" s="334">
        <v>0.21193549494802955</v>
      </c>
      <c r="F19" s="334">
        <v>0.21541451607694934</v>
      </c>
      <c r="G19" s="334">
        <v>0.22106582075103426</v>
      </c>
    </row>
    <row r="20" spans="1:9" customFormat="1" ht="13.8" thickBot="1">
      <c r="B20" s="269">
        <v>7</v>
      </c>
      <c r="C20" s="270" t="s">
        <v>283</v>
      </c>
      <c r="D20" s="334">
        <v>3.6519862440732367</v>
      </c>
      <c r="E20" s="334">
        <v>3.6199608493928448</v>
      </c>
      <c r="F20" s="334">
        <v>3.5806494187995415</v>
      </c>
      <c r="G20" s="334">
        <v>3.529040713014536</v>
      </c>
    </row>
    <row r="21" spans="1:9" customFormat="1" ht="13.8" thickBot="1">
      <c r="B21" s="247" t="s">
        <v>280</v>
      </c>
      <c r="C21" s="248"/>
      <c r="D21" s="337">
        <f>SUM(D14:D20)</f>
        <v>39.482702000815657</v>
      </c>
      <c r="E21" s="337">
        <f>SUM(E14:E20)</f>
        <v>38.730332172543484</v>
      </c>
      <c r="F21" s="337">
        <f>SUM(F14:F20)</f>
        <v>37.492845124966969</v>
      </c>
      <c r="G21" s="337">
        <f>SUM(G14:G20)</f>
        <v>34.846620544116234</v>
      </c>
    </row>
    <row r="22" spans="1:9" customFormat="1">
      <c r="B22" s="267">
        <v>8</v>
      </c>
      <c r="C22" s="268" t="s">
        <v>55</v>
      </c>
      <c r="D22" s="339"/>
      <c r="E22" s="339"/>
      <c r="F22" s="339"/>
      <c r="G22" s="339"/>
    </row>
    <row r="23" spans="1:9" customFormat="1">
      <c r="B23" s="269">
        <v>9</v>
      </c>
      <c r="C23" s="347" t="s">
        <v>56</v>
      </c>
      <c r="D23" s="334">
        <v>1.5364149770328739</v>
      </c>
      <c r="E23" s="334">
        <v>1.7843974995526926</v>
      </c>
      <c r="F23" s="334">
        <v>2.2257393521284774</v>
      </c>
      <c r="G23" s="334">
        <v>3.0792953688992295</v>
      </c>
      <c r="I23" s="555"/>
    </row>
    <row r="24" spans="1:9" customFormat="1" ht="13.8" thickBot="1">
      <c r="B24" s="348">
        <v>10</v>
      </c>
      <c r="C24" s="328" t="s">
        <v>57</v>
      </c>
      <c r="D24" s="349"/>
      <c r="E24" s="349"/>
      <c r="F24" s="349"/>
      <c r="G24" s="349"/>
    </row>
    <row r="25" spans="1:9" s="240" customFormat="1" ht="13.8" thickBot="1">
      <c r="A25"/>
      <c r="B25" s="175" t="s">
        <v>281</v>
      </c>
      <c r="C25" s="350"/>
      <c r="D25" s="351">
        <f>SUM(D21:D23)</f>
        <v>41.019116977848533</v>
      </c>
      <c r="E25" s="351">
        <f>SUM(E21:E23)</f>
        <v>40.514729672096173</v>
      </c>
      <c r="F25" s="351">
        <f>SUM(F21:F23)</f>
        <v>39.718584477095447</v>
      </c>
      <c r="G25" s="351">
        <f>SUM(G21:G23)</f>
        <v>37.925915913015466</v>
      </c>
    </row>
    <row r="26" spans="1:9" customFormat="1" ht="13.8" thickBot="1">
      <c r="B26" s="247"/>
      <c r="C26" s="249"/>
      <c r="D26" s="335"/>
      <c r="E26" s="335"/>
      <c r="F26" s="335"/>
      <c r="G26" s="540"/>
    </row>
    <row r="27" spans="1:9" customFormat="1" ht="16.2" thickBot="1">
      <c r="B27" s="271" t="s">
        <v>348</v>
      </c>
      <c r="C27" s="272"/>
      <c r="D27" s="340">
        <v>8.8535928847560221</v>
      </c>
      <c r="E27" s="340">
        <v>8.68414942683793</v>
      </c>
      <c r="F27" s="340">
        <v>8.4116031122537365</v>
      </c>
      <c r="G27" s="340">
        <v>7.8480974459226021</v>
      </c>
      <c r="I27" s="555"/>
    </row>
    <row r="28" spans="1:9" customFormat="1" ht="13.8" thickBot="1">
      <c r="B28" s="247"/>
      <c r="C28" s="249"/>
      <c r="D28" s="243"/>
      <c r="E28" s="243"/>
      <c r="F28" s="243"/>
      <c r="G28" s="244"/>
    </row>
    <row r="29" spans="1:9" customFormat="1" ht="15.75" customHeight="1">
      <c r="B29" s="175" t="s">
        <v>275</v>
      </c>
      <c r="C29" s="250"/>
      <c r="D29" s="250"/>
      <c r="E29" s="250"/>
      <c r="F29" s="250"/>
      <c r="G29" s="352"/>
    </row>
    <row r="30" spans="1:9" customFormat="1" ht="15.75" customHeight="1">
      <c r="B30" s="232" t="s">
        <v>278</v>
      </c>
      <c r="C30" s="251"/>
      <c r="D30" s="251"/>
      <c r="E30" s="251"/>
      <c r="F30" s="251"/>
      <c r="G30" s="353"/>
    </row>
    <row r="31" spans="1:9" customFormat="1" ht="30" customHeight="1">
      <c r="B31" s="624" t="s">
        <v>279</v>
      </c>
      <c r="C31" s="697"/>
      <c r="D31" s="697"/>
      <c r="E31" s="697"/>
      <c r="F31" s="697"/>
      <c r="G31" s="698"/>
    </row>
    <row r="32" spans="1:9" customFormat="1">
      <c r="B32" s="232" t="s">
        <v>284</v>
      </c>
      <c r="C32" s="251"/>
      <c r="D32" s="251"/>
      <c r="E32" s="251"/>
      <c r="F32" s="251"/>
      <c r="G32" s="353"/>
    </row>
    <row r="33" spans="2:7" customFormat="1" ht="16.2" thickBot="1">
      <c r="B33" s="577" t="s">
        <v>433</v>
      </c>
      <c r="C33" s="253"/>
      <c r="D33" s="253"/>
      <c r="E33" s="253"/>
      <c r="F33" s="253"/>
      <c r="G33" s="274"/>
    </row>
    <row r="34" spans="2:7" customFormat="1" ht="10.8" thickBot="1">
      <c r="B34" s="240"/>
      <c r="C34" s="240"/>
      <c r="D34" s="240"/>
      <c r="E34" s="240"/>
      <c r="F34" s="240"/>
      <c r="G34" s="240"/>
    </row>
    <row r="35" spans="2:7" customFormat="1" ht="26.4">
      <c r="B35" s="341" t="s">
        <v>347</v>
      </c>
      <c r="C35" s="250"/>
      <c r="D35" s="277" t="s">
        <v>260</v>
      </c>
      <c r="E35" s="403">
        <v>2015</v>
      </c>
      <c r="F35" s="343">
        <v>2020</v>
      </c>
      <c r="G35" s="343">
        <v>2030</v>
      </c>
    </row>
    <row r="36" spans="2:7" customFormat="1" ht="16.2" thickBot="1">
      <c r="B36" s="342" t="s">
        <v>58</v>
      </c>
      <c r="C36" s="251"/>
      <c r="D36" s="276" t="s">
        <v>46</v>
      </c>
      <c r="E36" s="276" t="s">
        <v>47</v>
      </c>
      <c r="F36" s="276" t="s">
        <v>48</v>
      </c>
      <c r="G36" s="276" t="s">
        <v>49</v>
      </c>
    </row>
    <row r="37" spans="2:7" customFormat="1" ht="13.8" thickBot="1">
      <c r="B37" s="247" t="str">
        <f>"TABULA/EPISCOPE reference area ["&amp;IF(D69&gt;0,"10^"&amp;D69,"")&amp;"m²]"</f>
        <v>TABULA/EPISCOPE reference area [10^9m²]</v>
      </c>
      <c r="C37" s="249"/>
      <c r="D37" s="338">
        <f>D6</f>
        <v>0.25111704280825098</v>
      </c>
      <c r="E37" s="338">
        <f>E6</f>
        <v>0.25578115841599502</v>
      </c>
      <c r="F37" s="338">
        <f>F6</f>
        <v>0.26365786100915101</v>
      </c>
      <c r="G37" s="338">
        <f>G6</f>
        <v>0.27980591772491598</v>
      </c>
    </row>
    <row r="38" spans="2:7" customFormat="1">
      <c r="B38" s="257" t="s">
        <v>51</v>
      </c>
      <c r="C38" s="258"/>
      <c r="D38" s="241"/>
      <c r="E38" s="241"/>
      <c r="F38" s="241"/>
      <c r="G38" s="241"/>
    </row>
    <row r="39" spans="2:7" customFormat="1" ht="15.6">
      <c r="B39" s="259" t="s">
        <v>274</v>
      </c>
      <c r="C39" s="260" t="s">
        <v>276</v>
      </c>
      <c r="D39" s="334">
        <f>IFERROR(D8*$E$70/(D$6*$E$69),"-")</f>
        <v>218.21082890285541</v>
      </c>
      <c r="E39" s="334">
        <f t="shared" ref="E39:G39" si="1">IFERROR(E8*$E$70/(E$6*$E$69),"-")</f>
        <v>212.51739490564751</v>
      </c>
      <c r="F39" s="334">
        <f t="shared" si="1"/>
        <v>203.7356913092475</v>
      </c>
      <c r="G39" s="334">
        <f t="shared" si="1"/>
        <v>186.69684891448273</v>
      </c>
    </row>
    <row r="40" spans="2:7" customFormat="1" ht="16.2" thickBot="1">
      <c r="B40" s="261" t="s">
        <v>52</v>
      </c>
      <c r="C40" s="242" t="s">
        <v>277</v>
      </c>
      <c r="D40" s="334">
        <f>IFERROR(D9*$E$70/(D$6*$E$69),"-")</f>
        <v>157.27028285640506</v>
      </c>
      <c r="E40" s="334">
        <f t="shared" ref="E40:G40" si="2">IFERROR(E9*$E$70/(E$6*$E$69),"-")</f>
        <v>151.47580438583046</v>
      </c>
      <c r="F40" s="334">
        <f t="shared" si="2"/>
        <v>142.25091813451297</v>
      </c>
      <c r="G40" s="334">
        <f t="shared" si="2"/>
        <v>124.59370106928377</v>
      </c>
    </row>
    <row r="41" spans="2:7" customFormat="1" ht="15.6">
      <c r="B41" s="259" t="s">
        <v>346</v>
      </c>
      <c r="C41" s="260"/>
      <c r="D41" s="334">
        <f>IFERROR(D10*$E$70/(D$6*$E$69),"-")</f>
        <v>157.16992213298755</v>
      </c>
      <c r="E41" s="334">
        <f t="shared" ref="E41:G41" si="3">IFERROR(E10*$E$70/(E$6*$E$69),"-")</f>
        <v>146.81497469857987</v>
      </c>
      <c r="F41" s="334">
        <f t="shared" si="3"/>
        <v>130.25475079412453</v>
      </c>
      <c r="G41" s="334">
        <f t="shared" si="3"/>
        <v>102.98364613395989</v>
      </c>
    </row>
    <row r="42" spans="2:7" customFormat="1" ht="16.2" thickBot="1">
      <c r="B42" s="273" t="s">
        <v>354</v>
      </c>
      <c r="C42" s="260"/>
      <c r="D42" s="334">
        <f>IFERROR(D11*$E$70/(D$6*$E$69),"-")</f>
        <v>0.10036072341752082</v>
      </c>
      <c r="E42" s="334">
        <f t="shared" ref="E42:G42" si="4">IFERROR(E11*$E$70/(E$6*$E$69),"-")</f>
        <v>4.6608296872505992</v>
      </c>
      <c r="F42" s="334">
        <f t="shared" si="4"/>
        <v>11.996167340388457</v>
      </c>
      <c r="G42" s="334">
        <f t="shared" si="4"/>
        <v>21.61005493532387</v>
      </c>
    </row>
    <row r="43" spans="2:7" customFormat="1" ht="13.8" thickBot="1">
      <c r="B43" s="262"/>
      <c r="C43" s="243"/>
      <c r="D43" s="335"/>
      <c r="E43" s="335"/>
      <c r="F43" s="335"/>
      <c r="G43" s="540"/>
    </row>
    <row r="44" spans="2:7" customFormat="1" ht="13.8" thickBot="1">
      <c r="B44" s="247" t="s">
        <v>282</v>
      </c>
      <c r="C44" s="249"/>
      <c r="D44" s="336"/>
      <c r="E44" s="336"/>
      <c r="F44" s="336"/>
      <c r="G44" s="541"/>
    </row>
    <row r="45" spans="2:7" customFormat="1">
      <c r="B45" s="267">
        <f>B14</f>
        <v>1</v>
      </c>
      <c r="C45" s="268" t="str">
        <f>C14</f>
        <v>natural gas</v>
      </c>
      <c r="D45" s="334">
        <f t="shared" ref="D45:D56" si="5">IFERROR(D14*$E$70/(D$6*$E$69),"-")</f>
        <v>5.6362663853354027</v>
      </c>
      <c r="E45" s="334">
        <f t="shared" ref="E45:G45" si="6">IFERROR(E14*$E$70/(E$6*$E$69),"-")</f>
        <v>6.5740137078930925</v>
      </c>
      <c r="F45" s="334">
        <f t="shared" si="6"/>
        <v>8.0070390649121599</v>
      </c>
      <c r="G45" s="334">
        <f t="shared" si="6"/>
        <v>10.260707108911999</v>
      </c>
    </row>
    <row r="46" spans="2:7" customFormat="1">
      <c r="B46" s="269">
        <f t="shared" ref="B46:C46" si="7">B15</f>
        <v>2</v>
      </c>
      <c r="C46" s="270" t="str">
        <f t="shared" si="7"/>
        <v>liquid gas</v>
      </c>
      <c r="D46" s="334">
        <f t="shared" si="5"/>
        <v>0</v>
      </c>
      <c r="E46" s="334">
        <f t="shared" ref="E46:G46" si="8">IFERROR(E15*$E$70/(E$6*$E$69),"-")</f>
        <v>0</v>
      </c>
      <c r="F46" s="334">
        <f t="shared" si="8"/>
        <v>0</v>
      </c>
      <c r="G46" s="334">
        <f t="shared" si="8"/>
        <v>0</v>
      </c>
    </row>
    <row r="47" spans="2:7" customFormat="1">
      <c r="B47" s="269">
        <f t="shared" ref="B47:C47" si="9">B16</f>
        <v>3</v>
      </c>
      <c r="C47" s="270" t="str">
        <f t="shared" si="9"/>
        <v>oil</v>
      </c>
      <c r="D47" s="334">
        <f t="shared" si="5"/>
        <v>84.699454521466265</v>
      </c>
      <c r="E47" s="334">
        <f t="shared" ref="E47:G47" si="10">IFERROR(E16*$E$70/(E$6*$E$69),"-")</f>
        <v>80.165131130463664</v>
      </c>
      <c r="F47" s="334">
        <f t="shared" si="10"/>
        <v>72.943875811714207</v>
      </c>
      <c r="G47" s="334">
        <f t="shared" si="10"/>
        <v>59.309409766874943</v>
      </c>
    </row>
    <row r="48" spans="2:7" customFormat="1">
      <c r="B48" s="269">
        <f t="shared" ref="B48:C48" si="11">B17</f>
        <v>4</v>
      </c>
      <c r="C48" s="270" t="str">
        <f t="shared" si="11"/>
        <v>coal</v>
      </c>
      <c r="D48" s="334">
        <f t="shared" si="5"/>
        <v>0</v>
      </c>
      <c r="E48" s="334">
        <f t="shared" ref="E48:G48" si="12">IFERROR(E17*$E$70/(E$6*$E$69),"-")</f>
        <v>0</v>
      </c>
      <c r="F48" s="334">
        <f t="shared" si="12"/>
        <v>0</v>
      </c>
      <c r="G48" s="334">
        <f t="shared" si="12"/>
        <v>0</v>
      </c>
    </row>
    <row r="49" spans="2:7" customFormat="1">
      <c r="B49" s="269">
        <f t="shared" ref="B49:C49" si="13">B18</f>
        <v>5</v>
      </c>
      <c r="C49" s="270" t="str">
        <f t="shared" si="13"/>
        <v>wood / biomass</v>
      </c>
      <c r="D49" s="334">
        <f t="shared" si="5"/>
        <v>51.514765281724898</v>
      </c>
      <c r="E49" s="334">
        <f t="shared" ref="E49:G49" si="14">IFERROR(E18*$E$70/(E$6*$E$69),"-")</f>
        <v>49.699504686581321</v>
      </c>
      <c r="F49" s="334">
        <f t="shared" si="14"/>
        <v>46.854040610443079</v>
      </c>
      <c r="G49" s="334">
        <f t="shared" si="14"/>
        <v>41.565895768957773</v>
      </c>
    </row>
    <row r="50" spans="2:7" customFormat="1">
      <c r="B50" s="269">
        <f t="shared" ref="B50:C50" si="15">B19</f>
        <v>6</v>
      </c>
      <c r="C50" s="270" t="str">
        <f t="shared" si="15"/>
        <v>district heating</v>
      </c>
      <c r="D50" s="334">
        <f t="shared" si="5"/>
        <v>0.83483439364590917</v>
      </c>
      <c r="E50" s="334">
        <f t="shared" ref="E50:G50" si="16">IFERROR(E19*$E$70/(E$6*$E$69),"-")</f>
        <v>0.82858133984733862</v>
      </c>
      <c r="F50" s="334">
        <f t="shared" si="16"/>
        <v>0.81702292225405238</v>
      </c>
      <c r="G50" s="334">
        <f t="shared" si="16"/>
        <v>0.79006842510160724</v>
      </c>
    </row>
    <row r="51" spans="2:7" customFormat="1" ht="13.8" thickBot="1">
      <c r="B51" s="269">
        <f t="shared" ref="B51:C51" si="17">B20</f>
        <v>7</v>
      </c>
      <c r="C51" s="270" t="str">
        <f t="shared" si="17"/>
        <v>electric energy (used for heat supply)***</v>
      </c>
      <c r="D51" s="334">
        <f t="shared" si="5"/>
        <v>14.542964520579496</v>
      </c>
      <c r="E51" s="334">
        <f t="shared" ref="E51:G51" si="18">IFERROR(E20*$E$70/(E$6*$E$69),"-")</f>
        <v>14.152570391856017</v>
      </c>
      <c r="F51" s="334">
        <f t="shared" si="18"/>
        <v>13.580666266101828</v>
      </c>
      <c r="G51" s="334">
        <f t="shared" si="18"/>
        <v>12.612459170659935</v>
      </c>
    </row>
    <row r="52" spans="2:7" customFormat="1" ht="13.8" thickBot="1">
      <c r="B52" s="247" t="s">
        <v>280</v>
      </c>
      <c r="C52" s="248"/>
      <c r="D52" s="337">
        <f t="shared" si="5"/>
        <v>157.22828510275198</v>
      </c>
      <c r="E52" s="337">
        <f t="shared" ref="E52:G52" si="19">IFERROR(E21*$E$70/(E$6*$E$69),"-")</f>
        <v>151.41980125664145</v>
      </c>
      <c r="F52" s="337">
        <f t="shared" si="19"/>
        <v>142.20264467542529</v>
      </c>
      <c r="G52" s="337">
        <f t="shared" si="19"/>
        <v>124.53854024050626</v>
      </c>
    </row>
    <row r="53" spans="2:7" customFormat="1">
      <c r="B53" s="267">
        <f t="shared" ref="B53:C53" si="20">B22</f>
        <v>8</v>
      </c>
      <c r="C53" s="268" t="str">
        <f t="shared" si="20"/>
        <v>environmental heat (used by heat pumps)</v>
      </c>
      <c r="D53" s="334">
        <f t="shared" si="5"/>
        <v>0</v>
      </c>
      <c r="E53" s="334">
        <f t="shared" ref="E53:G53" si="21">IFERROR(E22*$E$70/(E$6*$E$69),"-")</f>
        <v>0</v>
      </c>
      <c r="F53" s="334">
        <f t="shared" si="21"/>
        <v>0</v>
      </c>
      <c r="G53" s="334">
        <f t="shared" si="21"/>
        <v>0</v>
      </c>
    </row>
    <row r="54" spans="2:7" customFormat="1">
      <c r="B54" s="269">
        <f t="shared" ref="B54:C54" si="22">B23</f>
        <v>9</v>
      </c>
      <c r="C54" s="270" t="str">
        <f t="shared" si="22"/>
        <v>heat from solar thermal systems</v>
      </c>
      <c r="D54" s="334">
        <f t="shared" si="5"/>
        <v>6.1183221968970702</v>
      </c>
      <c r="E54" s="334">
        <f t="shared" ref="E54:G54" si="23">IFERROR(E23*$E$70/(E$6*$E$69),"-")</f>
        <v>6.9762663935183236</v>
      </c>
      <c r="F54" s="334">
        <f t="shared" si="23"/>
        <v>8.4417712546459089</v>
      </c>
      <c r="G54" s="334">
        <f t="shared" si="23"/>
        <v>11.005111664316406</v>
      </c>
    </row>
    <row r="55" spans="2:7" customFormat="1" ht="13.8" thickBot="1">
      <c r="B55" s="269">
        <f t="shared" ref="B55:C55" si="24">B24</f>
        <v>10</v>
      </c>
      <c r="C55" s="270" t="str">
        <f t="shared" si="24"/>
        <v>ventilation heat recovery</v>
      </c>
      <c r="D55" s="334">
        <f t="shared" si="5"/>
        <v>0</v>
      </c>
      <c r="E55" s="334">
        <f t="shared" ref="E55:G55" si="25">IFERROR(E24*$E$70/(E$6*$E$69),"-")</f>
        <v>0</v>
      </c>
      <c r="F55" s="334">
        <f t="shared" si="25"/>
        <v>0</v>
      </c>
      <c r="G55" s="334">
        <f t="shared" si="25"/>
        <v>0</v>
      </c>
    </row>
    <row r="56" spans="2:7" customFormat="1" ht="13.8" thickBot="1">
      <c r="B56" s="175" t="s">
        <v>281</v>
      </c>
      <c r="C56" s="350"/>
      <c r="D56" s="334">
        <f t="shared" si="5"/>
        <v>163.34660729964904</v>
      </c>
      <c r="E56" s="334">
        <f t="shared" ref="E56:G56" si="26">IFERROR(E25*$E$70/(E$6*$E$69),"-")</f>
        <v>158.39606765015975</v>
      </c>
      <c r="F56" s="334">
        <f t="shared" si="26"/>
        <v>150.64441593007118</v>
      </c>
      <c r="G56" s="334">
        <f t="shared" si="26"/>
        <v>135.54365190482267</v>
      </c>
    </row>
    <row r="57" spans="2:7" customFormat="1" ht="13.8" thickBot="1">
      <c r="B57" s="247"/>
      <c r="C57" s="249"/>
      <c r="D57" s="335"/>
      <c r="E57" s="335"/>
      <c r="F57" s="335"/>
      <c r="G57" s="540"/>
    </row>
    <row r="58" spans="2:7" customFormat="1" ht="16.2" thickBot="1">
      <c r="B58" s="271" t="s">
        <v>358</v>
      </c>
      <c r="C58" s="272"/>
      <c r="D58" s="334">
        <f>+D27/D37</f>
        <v>35.256837949929533</v>
      </c>
      <c r="E58" s="334">
        <f t="shared" ref="E58:F58" si="27">+E27/E37</f>
        <v>33.951482120955454</v>
      </c>
      <c r="F58" s="334">
        <f t="shared" si="27"/>
        <v>31.903479304801717</v>
      </c>
      <c r="G58" s="334">
        <f>+G27/G37</f>
        <v>28.048361198844471</v>
      </c>
    </row>
    <row r="59" spans="2:7" customFormat="1" ht="13.8" thickBot="1">
      <c r="B59" s="247"/>
      <c r="C59" s="249"/>
      <c r="D59" s="243"/>
      <c r="E59" s="243"/>
      <c r="F59" s="243"/>
      <c r="G59" s="244"/>
    </row>
    <row r="60" spans="2:7" customFormat="1" ht="15.75" customHeight="1">
      <c r="B60" s="175" t="s">
        <v>275</v>
      </c>
      <c r="C60" s="250"/>
      <c r="D60" s="250"/>
      <c r="E60" s="250"/>
      <c r="F60" s="250"/>
      <c r="G60" s="352"/>
    </row>
    <row r="61" spans="2:7" customFormat="1" ht="15.75" customHeight="1">
      <c r="B61" s="232" t="s">
        <v>278</v>
      </c>
      <c r="C61" s="251"/>
      <c r="D61" s="251"/>
      <c r="E61" s="251"/>
      <c r="F61" s="251"/>
      <c r="G61" s="353"/>
    </row>
    <row r="62" spans="2:7" customFormat="1" ht="30" customHeight="1">
      <c r="B62" s="624" t="s">
        <v>279</v>
      </c>
      <c r="C62" s="697"/>
      <c r="D62" s="697"/>
      <c r="E62" s="697"/>
      <c r="F62" s="697"/>
      <c r="G62" s="698"/>
    </row>
    <row r="63" spans="2:7" customFormat="1">
      <c r="B63" s="232" t="s">
        <v>284</v>
      </c>
      <c r="C63" s="251"/>
      <c r="D63" s="251"/>
      <c r="E63" s="251"/>
      <c r="F63" s="251"/>
      <c r="G63" s="353"/>
    </row>
    <row r="64" spans="2:7" customFormat="1" ht="16.2" thickBot="1">
      <c r="B64" s="577" t="s">
        <v>433</v>
      </c>
      <c r="C64" s="253"/>
      <c r="D64" s="253"/>
      <c r="E64" s="253"/>
      <c r="F64" s="253"/>
      <c r="G64" s="274"/>
    </row>
    <row r="65" spans="2:7" customFormat="1" ht="10.199999999999999">
      <c r="B65" s="240"/>
      <c r="C65" s="240"/>
      <c r="D65" s="240"/>
      <c r="E65" s="240"/>
      <c r="F65" s="240"/>
      <c r="G65" s="240"/>
    </row>
    <row r="66" spans="2:7" customFormat="1" ht="10.199999999999999">
      <c r="B66" s="240"/>
      <c r="C66" s="240"/>
      <c r="D66" s="240"/>
      <c r="E66" s="240"/>
      <c r="F66" s="240"/>
      <c r="G66" s="240"/>
    </row>
    <row r="67" spans="2:7" customFormat="1">
      <c r="B67" s="354" t="s">
        <v>60</v>
      </c>
      <c r="C67" s="240"/>
      <c r="D67" s="240"/>
      <c r="E67" s="240"/>
      <c r="F67" s="240"/>
      <c r="G67" s="240"/>
    </row>
    <row r="68" spans="2:7" customFormat="1" ht="10.199999999999999">
      <c r="B68" s="240"/>
      <c r="C68" s="240"/>
      <c r="D68" s="240" t="s">
        <v>61</v>
      </c>
      <c r="E68" s="240"/>
      <c r="F68" s="240"/>
      <c r="G68" s="240"/>
    </row>
    <row r="69" spans="2:7" customFormat="1">
      <c r="B69" s="240"/>
      <c r="C69" s="240" t="s">
        <v>62</v>
      </c>
      <c r="D69" s="355">
        <v>9</v>
      </c>
      <c r="E69" s="240">
        <f>10^D69</f>
        <v>1000000000</v>
      </c>
      <c r="F69" s="240" t="s">
        <v>63</v>
      </c>
      <c r="G69" s="240"/>
    </row>
    <row r="70" spans="2:7" customFormat="1">
      <c r="B70" s="240"/>
      <c r="C70" s="240" t="s">
        <v>64</v>
      </c>
      <c r="D70" s="355">
        <v>9</v>
      </c>
      <c r="E70" s="240">
        <f>10^D70</f>
        <v>1000000000</v>
      </c>
      <c r="F70" s="240" t="s">
        <v>65</v>
      </c>
      <c r="G70" s="240"/>
    </row>
    <row r="71" spans="2:7" customFormat="1" ht="10.199999999999999">
      <c r="B71" s="240"/>
      <c r="C71" s="240"/>
      <c r="D71" s="240"/>
      <c r="E71" s="240"/>
      <c r="F71" s="240"/>
      <c r="G71" s="240"/>
    </row>
    <row r="72" spans="2:7" customFormat="1" ht="10.199999999999999">
      <c r="D72" s="240"/>
      <c r="E72" s="240"/>
    </row>
    <row r="73" spans="2:7" customFormat="1" ht="10.199999999999999">
      <c r="D73" s="240"/>
      <c r="E73" s="240"/>
    </row>
    <row r="74" spans="2:7" customFormat="1" ht="10.199999999999999">
      <c r="D74" s="240"/>
      <c r="E74" s="240"/>
    </row>
    <row r="75" spans="2:7" customFormat="1" ht="10.199999999999999">
      <c r="D75" s="240"/>
      <c r="E75" s="240"/>
    </row>
    <row r="76" spans="2:7" customFormat="1" ht="10.199999999999999">
      <c r="D76" s="240"/>
      <c r="E76" s="240"/>
    </row>
    <row r="77" spans="2:7" customFormat="1" ht="10.199999999999999">
      <c r="D77" s="240"/>
      <c r="E77" s="240"/>
    </row>
    <row r="78" spans="2:7" customFormat="1" ht="10.199999999999999">
      <c r="D78" s="240"/>
      <c r="E78" s="240"/>
    </row>
    <row r="79" spans="2:7" customFormat="1" ht="10.199999999999999">
      <c r="D79" s="240"/>
      <c r="E79" s="240"/>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4">
    <mergeCell ref="B31:G31"/>
    <mergeCell ref="B62:G62"/>
    <mergeCell ref="B4:C4"/>
    <mergeCell ref="B5:C5"/>
  </mergeCells>
  <printOptions horizontalCentered="1"/>
  <pageMargins left="0.39370078740157483" right="0.39370078740157483" top="0.39370078740157483" bottom="0.39370078740157483" header="0.19685039370078741" footer="0.19685039370078741"/>
  <pageSetup paperSize="9" scale="79"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showGridLines="0" zoomScaleNormal="80" workbookViewId="0">
      <selection activeCell="J18" sqref="J18"/>
    </sheetView>
  </sheetViews>
  <sheetFormatPr defaultColWidth="11.42578125" defaultRowHeight="13.2"/>
  <cols>
    <col min="1" max="1" width="2.28515625" style="13" customWidth="1"/>
    <col min="2" max="2" width="11.28515625" style="536" customWidth="1"/>
    <col min="3" max="3" width="43.28515625" style="536" customWidth="1"/>
    <col min="4" max="5" width="18.42578125" style="537" customWidth="1"/>
    <col min="6" max="7" width="18.42578125" style="536" customWidth="1"/>
    <col min="8" max="8" width="2.28515625" style="13" customWidth="1"/>
    <col min="9" max="240" width="11.42578125" style="13"/>
    <col min="241" max="241" width="11.42578125" style="13" customWidth="1"/>
    <col min="242" max="242" width="11.28515625" style="13" customWidth="1"/>
    <col min="243" max="243" width="43.28515625" style="13" customWidth="1"/>
    <col min="244" max="248" width="16.28515625" style="13" customWidth="1"/>
    <col min="249" max="249" width="45.7109375" style="13" customWidth="1"/>
    <col min="250" max="250" width="39.7109375" style="13" customWidth="1"/>
    <col min="251" max="496" width="11.42578125" style="13"/>
    <col min="497" max="497" width="11.42578125" style="13" customWidth="1"/>
    <col min="498" max="498" width="11.28515625" style="13" customWidth="1"/>
    <col min="499" max="499" width="43.28515625" style="13" customWidth="1"/>
    <col min="500" max="504" width="16.28515625" style="13" customWidth="1"/>
    <col min="505" max="505" width="45.7109375" style="13" customWidth="1"/>
    <col min="506" max="506" width="39.7109375" style="13" customWidth="1"/>
    <col min="507" max="752" width="11.42578125" style="13"/>
    <col min="753" max="753" width="11.42578125" style="13" customWidth="1"/>
    <col min="754" max="754" width="11.28515625" style="13" customWidth="1"/>
    <col min="755" max="755" width="43.28515625" style="13" customWidth="1"/>
    <col min="756" max="760" width="16.28515625" style="13" customWidth="1"/>
    <col min="761" max="761" width="45.7109375" style="13" customWidth="1"/>
    <col min="762" max="762" width="39.7109375" style="13" customWidth="1"/>
    <col min="763" max="1008" width="11.42578125" style="13"/>
    <col min="1009" max="1009" width="11.42578125" style="13" customWidth="1"/>
    <col min="1010" max="1010" width="11.28515625" style="13" customWidth="1"/>
    <col min="1011" max="1011" width="43.28515625" style="13" customWidth="1"/>
    <col min="1012" max="1016" width="16.28515625" style="13" customWidth="1"/>
    <col min="1017" max="1017" width="45.7109375" style="13" customWidth="1"/>
    <col min="1018" max="1018" width="39.7109375" style="13" customWidth="1"/>
    <col min="1019" max="1264" width="11.42578125" style="13"/>
    <col min="1265" max="1265" width="11.42578125" style="13" customWidth="1"/>
    <col min="1266" max="1266" width="11.28515625" style="13" customWidth="1"/>
    <col min="1267" max="1267" width="43.28515625" style="13" customWidth="1"/>
    <col min="1268" max="1272" width="16.28515625" style="13" customWidth="1"/>
    <col min="1273" max="1273" width="45.7109375" style="13" customWidth="1"/>
    <col min="1274" max="1274" width="39.7109375" style="13" customWidth="1"/>
    <col min="1275" max="1520" width="11.42578125" style="13"/>
    <col min="1521" max="1521" width="11.42578125" style="13" customWidth="1"/>
    <col min="1522" max="1522" width="11.28515625" style="13" customWidth="1"/>
    <col min="1523" max="1523" width="43.28515625" style="13" customWidth="1"/>
    <col min="1524" max="1528" width="16.28515625" style="13" customWidth="1"/>
    <col min="1529" max="1529" width="45.7109375" style="13" customWidth="1"/>
    <col min="1530" max="1530" width="39.7109375" style="13" customWidth="1"/>
    <col min="1531" max="1776" width="11.42578125" style="13"/>
    <col min="1777" max="1777" width="11.42578125" style="13" customWidth="1"/>
    <col min="1778" max="1778" width="11.28515625" style="13" customWidth="1"/>
    <col min="1779" max="1779" width="43.28515625" style="13" customWidth="1"/>
    <col min="1780" max="1784" width="16.28515625" style="13" customWidth="1"/>
    <col min="1785" max="1785" width="45.7109375" style="13" customWidth="1"/>
    <col min="1786" max="1786" width="39.7109375" style="13" customWidth="1"/>
    <col min="1787" max="2032" width="11.42578125" style="13"/>
    <col min="2033" max="2033" width="11.42578125" style="13" customWidth="1"/>
    <col min="2034" max="2034" width="11.28515625" style="13" customWidth="1"/>
    <col min="2035" max="2035" width="43.28515625" style="13" customWidth="1"/>
    <col min="2036" max="2040" width="16.28515625" style="13" customWidth="1"/>
    <col min="2041" max="2041" width="45.7109375" style="13" customWidth="1"/>
    <col min="2042" max="2042" width="39.7109375" style="13" customWidth="1"/>
    <col min="2043" max="2288" width="11.42578125" style="13"/>
    <col min="2289" max="2289" width="11.42578125" style="13" customWidth="1"/>
    <col min="2290" max="2290" width="11.28515625" style="13" customWidth="1"/>
    <col min="2291" max="2291" width="43.28515625" style="13" customWidth="1"/>
    <col min="2292" max="2296" width="16.28515625" style="13" customWidth="1"/>
    <col min="2297" max="2297" width="45.7109375" style="13" customWidth="1"/>
    <col min="2298" max="2298" width="39.7109375" style="13" customWidth="1"/>
    <col min="2299" max="2544" width="11.42578125" style="13"/>
    <col min="2545" max="2545" width="11.42578125" style="13" customWidth="1"/>
    <col min="2546" max="2546" width="11.28515625" style="13" customWidth="1"/>
    <col min="2547" max="2547" width="43.28515625" style="13" customWidth="1"/>
    <col min="2548" max="2552" width="16.28515625" style="13" customWidth="1"/>
    <col min="2553" max="2553" width="45.7109375" style="13" customWidth="1"/>
    <col min="2554" max="2554" width="39.7109375" style="13" customWidth="1"/>
    <col min="2555" max="2800" width="11.42578125" style="13"/>
    <col min="2801" max="2801" width="11.42578125" style="13" customWidth="1"/>
    <col min="2802" max="2802" width="11.28515625" style="13" customWidth="1"/>
    <col min="2803" max="2803" width="43.28515625" style="13" customWidth="1"/>
    <col min="2804" max="2808" width="16.28515625" style="13" customWidth="1"/>
    <col min="2809" max="2809" width="45.7109375" style="13" customWidth="1"/>
    <col min="2810" max="2810" width="39.7109375" style="13" customWidth="1"/>
    <col min="2811" max="3056" width="11.42578125" style="13"/>
    <col min="3057" max="3057" width="11.42578125" style="13" customWidth="1"/>
    <col min="3058" max="3058" width="11.28515625" style="13" customWidth="1"/>
    <col min="3059" max="3059" width="43.28515625" style="13" customWidth="1"/>
    <col min="3060" max="3064" width="16.28515625" style="13" customWidth="1"/>
    <col min="3065" max="3065" width="45.7109375" style="13" customWidth="1"/>
    <col min="3066" max="3066" width="39.7109375" style="13" customWidth="1"/>
    <col min="3067" max="3312" width="11.42578125" style="13"/>
    <col min="3313" max="3313" width="11.42578125" style="13" customWidth="1"/>
    <col min="3314" max="3314" width="11.28515625" style="13" customWidth="1"/>
    <col min="3315" max="3315" width="43.28515625" style="13" customWidth="1"/>
    <col min="3316" max="3320" width="16.28515625" style="13" customWidth="1"/>
    <col min="3321" max="3321" width="45.7109375" style="13" customWidth="1"/>
    <col min="3322" max="3322" width="39.7109375" style="13" customWidth="1"/>
    <col min="3323" max="3568" width="11.42578125" style="13"/>
    <col min="3569" max="3569" width="11.42578125" style="13" customWidth="1"/>
    <col min="3570" max="3570" width="11.28515625" style="13" customWidth="1"/>
    <col min="3571" max="3571" width="43.28515625" style="13" customWidth="1"/>
    <col min="3572" max="3576" width="16.28515625" style="13" customWidth="1"/>
    <col min="3577" max="3577" width="45.7109375" style="13" customWidth="1"/>
    <col min="3578" max="3578" width="39.7109375" style="13" customWidth="1"/>
    <col min="3579" max="3824" width="11.42578125" style="13"/>
    <col min="3825" max="3825" width="11.42578125" style="13" customWidth="1"/>
    <col min="3826" max="3826" width="11.28515625" style="13" customWidth="1"/>
    <col min="3827" max="3827" width="43.28515625" style="13" customWidth="1"/>
    <col min="3828" max="3832" width="16.28515625" style="13" customWidth="1"/>
    <col min="3833" max="3833" width="45.7109375" style="13" customWidth="1"/>
    <col min="3834" max="3834" width="39.7109375" style="13" customWidth="1"/>
    <col min="3835" max="4080" width="11.42578125" style="13"/>
    <col min="4081" max="4081" width="11.42578125" style="13" customWidth="1"/>
    <col min="4082" max="4082" width="11.28515625" style="13" customWidth="1"/>
    <col min="4083" max="4083" width="43.28515625" style="13" customWidth="1"/>
    <col min="4084" max="4088" width="16.28515625" style="13" customWidth="1"/>
    <col min="4089" max="4089" width="45.7109375" style="13" customWidth="1"/>
    <col min="4090" max="4090" width="39.7109375" style="13" customWidth="1"/>
    <col min="4091" max="4336" width="11.42578125" style="13"/>
    <col min="4337" max="4337" width="11.42578125" style="13" customWidth="1"/>
    <col min="4338" max="4338" width="11.28515625" style="13" customWidth="1"/>
    <col min="4339" max="4339" width="43.28515625" style="13" customWidth="1"/>
    <col min="4340" max="4344" width="16.28515625" style="13" customWidth="1"/>
    <col min="4345" max="4345" width="45.7109375" style="13" customWidth="1"/>
    <col min="4346" max="4346" width="39.7109375" style="13" customWidth="1"/>
    <col min="4347" max="4592" width="11.42578125" style="13"/>
    <col min="4593" max="4593" width="11.42578125" style="13" customWidth="1"/>
    <col min="4594" max="4594" width="11.28515625" style="13" customWidth="1"/>
    <col min="4595" max="4595" width="43.28515625" style="13" customWidth="1"/>
    <col min="4596" max="4600" width="16.28515625" style="13" customWidth="1"/>
    <col min="4601" max="4601" width="45.7109375" style="13" customWidth="1"/>
    <col min="4602" max="4602" width="39.7109375" style="13" customWidth="1"/>
    <col min="4603" max="4848" width="11.42578125" style="13"/>
    <col min="4849" max="4849" width="11.42578125" style="13" customWidth="1"/>
    <col min="4850" max="4850" width="11.28515625" style="13" customWidth="1"/>
    <col min="4851" max="4851" width="43.28515625" style="13" customWidth="1"/>
    <col min="4852" max="4856" width="16.28515625" style="13" customWidth="1"/>
    <col min="4857" max="4857" width="45.7109375" style="13" customWidth="1"/>
    <col min="4858" max="4858" width="39.7109375" style="13" customWidth="1"/>
    <col min="4859" max="5104" width="11.42578125" style="13"/>
    <col min="5105" max="5105" width="11.42578125" style="13" customWidth="1"/>
    <col min="5106" max="5106" width="11.28515625" style="13" customWidth="1"/>
    <col min="5107" max="5107" width="43.28515625" style="13" customWidth="1"/>
    <col min="5108" max="5112" width="16.28515625" style="13" customWidth="1"/>
    <col min="5113" max="5113" width="45.7109375" style="13" customWidth="1"/>
    <col min="5114" max="5114" width="39.7109375" style="13" customWidth="1"/>
    <col min="5115" max="5360" width="11.42578125" style="13"/>
    <col min="5361" max="5361" width="11.42578125" style="13" customWidth="1"/>
    <col min="5362" max="5362" width="11.28515625" style="13" customWidth="1"/>
    <col min="5363" max="5363" width="43.28515625" style="13" customWidth="1"/>
    <col min="5364" max="5368" width="16.28515625" style="13" customWidth="1"/>
    <col min="5369" max="5369" width="45.7109375" style="13" customWidth="1"/>
    <col min="5370" max="5370" width="39.7109375" style="13" customWidth="1"/>
    <col min="5371" max="5616" width="11.42578125" style="13"/>
    <col min="5617" max="5617" width="11.42578125" style="13" customWidth="1"/>
    <col min="5618" max="5618" width="11.28515625" style="13" customWidth="1"/>
    <col min="5619" max="5619" width="43.28515625" style="13" customWidth="1"/>
    <col min="5620" max="5624" width="16.28515625" style="13" customWidth="1"/>
    <col min="5625" max="5625" width="45.7109375" style="13" customWidth="1"/>
    <col min="5626" max="5626" width="39.7109375" style="13" customWidth="1"/>
    <col min="5627" max="5872" width="11.42578125" style="13"/>
    <col min="5873" max="5873" width="11.42578125" style="13" customWidth="1"/>
    <col min="5874" max="5874" width="11.28515625" style="13" customWidth="1"/>
    <col min="5875" max="5875" width="43.28515625" style="13" customWidth="1"/>
    <col min="5876" max="5880" width="16.28515625" style="13" customWidth="1"/>
    <col min="5881" max="5881" width="45.7109375" style="13" customWidth="1"/>
    <col min="5882" max="5882" width="39.7109375" style="13" customWidth="1"/>
    <col min="5883" max="6128" width="11.42578125" style="13"/>
    <col min="6129" max="6129" width="11.42578125" style="13" customWidth="1"/>
    <col min="6130" max="6130" width="11.28515625" style="13" customWidth="1"/>
    <col min="6131" max="6131" width="43.28515625" style="13" customWidth="1"/>
    <col min="6132" max="6136" width="16.28515625" style="13" customWidth="1"/>
    <col min="6137" max="6137" width="45.7109375" style="13" customWidth="1"/>
    <col min="6138" max="6138" width="39.7109375" style="13" customWidth="1"/>
    <col min="6139" max="6384" width="11.42578125" style="13"/>
    <col min="6385" max="6385" width="11.42578125" style="13" customWidth="1"/>
    <col min="6386" max="6386" width="11.28515625" style="13" customWidth="1"/>
    <col min="6387" max="6387" width="43.28515625" style="13" customWidth="1"/>
    <col min="6388" max="6392" width="16.28515625" style="13" customWidth="1"/>
    <col min="6393" max="6393" width="45.7109375" style="13" customWidth="1"/>
    <col min="6394" max="6394" width="39.7109375" style="13" customWidth="1"/>
    <col min="6395" max="6640" width="11.42578125" style="13"/>
    <col min="6641" max="6641" width="11.42578125" style="13" customWidth="1"/>
    <col min="6642" max="6642" width="11.28515625" style="13" customWidth="1"/>
    <col min="6643" max="6643" width="43.28515625" style="13" customWidth="1"/>
    <col min="6644" max="6648" width="16.28515625" style="13" customWidth="1"/>
    <col min="6649" max="6649" width="45.7109375" style="13" customWidth="1"/>
    <col min="6650" max="6650" width="39.7109375" style="13" customWidth="1"/>
    <col min="6651" max="6896" width="11.42578125" style="13"/>
    <col min="6897" max="6897" width="11.42578125" style="13" customWidth="1"/>
    <col min="6898" max="6898" width="11.28515625" style="13" customWidth="1"/>
    <col min="6899" max="6899" width="43.28515625" style="13" customWidth="1"/>
    <col min="6900" max="6904" width="16.28515625" style="13" customWidth="1"/>
    <col min="6905" max="6905" width="45.7109375" style="13" customWidth="1"/>
    <col min="6906" max="6906" width="39.7109375" style="13" customWidth="1"/>
    <col min="6907" max="7152" width="11.42578125" style="13"/>
    <col min="7153" max="7153" width="11.42578125" style="13" customWidth="1"/>
    <col min="7154" max="7154" width="11.28515625" style="13" customWidth="1"/>
    <col min="7155" max="7155" width="43.28515625" style="13" customWidth="1"/>
    <col min="7156" max="7160" width="16.28515625" style="13" customWidth="1"/>
    <col min="7161" max="7161" width="45.7109375" style="13" customWidth="1"/>
    <col min="7162" max="7162" width="39.7109375" style="13" customWidth="1"/>
    <col min="7163" max="7408" width="11.42578125" style="13"/>
    <col min="7409" max="7409" width="11.42578125" style="13" customWidth="1"/>
    <col min="7410" max="7410" width="11.28515625" style="13" customWidth="1"/>
    <col min="7411" max="7411" width="43.28515625" style="13" customWidth="1"/>
    <col min="7412" max="7416" width="16.28515625" style="13" customWidth="1"/>
    <col min="7417" max="7417" width="45.7109375" style="13" customWidth="1"/>
    <col min="7418" max="7418" width="39.7109375" style="13" customWidth="1"/>
    <col min="7419" max="7664" width="11.42578125" style="13"/>
    <col min="7665" max="7665" width="11.42578125" style="13" customWidth="1"/>
    <col min="7666" max="7666" width="11.28515625" style="13" customWidth="1"/>
    <col min="7667" max="7667" width="43.28515625" style="13" customWidth="1"/>
    <col min="7668" max="7672" width="16.28515625" style="13" customWidth="1"/>
    <col min="7673" max="7673" width="45.7109375" style="13" customWidth="1"/>
    <col min="7674" max="7674" width="39.7109375" style="13" customWidth="1"/>
    <col min="7675" max="7920" width="11.42578125" style="13"/>
    <col min="7921" max="7921" width="11.42578125" style="13" customWidth="1"/>
    <col min="7922" max="7922" width="11.28515625" style="13" customWidth="1"/>
    <col min="7923" max="7923" width="43.28515625" style="13" customWidth="1"/>
    <col min="7924" max="7928" width="16.28515625" style="13" customWidth="1"/>
    <col min="7929" max="7929" width="45.7109375" style="13" customWidth="1"/>
    <col min="7930" max="7930" width="39.7109375" style="13" customWidth="1"/>
    <col min="7931" max="8176" width="11.42578125" style="13"/>
    <col min="8177" max="8177" width="11.42578125" style="13" customWidth="1"/>
    <col min="8178" max="8178" width="11.28515625" style="13" customWidth="1"/>
    <col min="8179" max="8179" width="43.28515625" style="13" customWidth="1"/>
    <col min="8180" max="8184" width="16.28515625" style="13" customWidth="1"/>
    <col min="8185" max="8185" width="45.7109375" style="13" customWidth="1"/>
    <col min="8186" max="8186" width="39.7109375" style="13" customWidth="1"/>
    <col min="8187" max="8432" width="11.42578125" style="13"/>
    <col min="8433" max="8433" width="11.42578125" style="13" customWidth="1"/>
    <col min="8434" max="8434" width="11.28515625" style="13" customWidth="1"/>
    <col min="8435" max="8435" width="43.28515625" style="13" customWidth="1"/>
    <col min="8436" max="8440" width="16.28515625" style="13" customWidth="1"/>
    <col min="8441" max="8441" width="45.7109375" style="13" customWidth="1"/>
    <col min="8442" max="8442" width="39.7109375" style="13" customWidth="1"/>
    <col min="8443" max="8688" width="11.42578125" style="13"/>
    <col min="8689" max="8689" width="11.42578125" style="13" customWidth="1"/>
    <col min="8690" max="8690" width="11.28515625" style="13" customWidth="1"/>
    <col min="8691" max="8691" width="43.28515625" style="13" customWidth="1"/>
    <col min="8692" max="8696" width="16.28515625" style="13" customWidth="1"/>
    <col min="8697" max="8697" width="45.7109375" style="13" customWidth="1"/>
    <col min="8698" max="8698" width="39.7109375" style="13" customWidth="1"/>
    <col min="8699" max="8944" width="11.42578125" style="13"/>
    <col min="8945" max="8945" width="11.42578125" style="13" customWidth="1"/>
    <col min="8946" max="8946" width="11.28515625" style="13" customWidth="1"/>
    <col min="8947" max="8947" width="43.28515625" style="13" customWidth="1"/>
    <col min="8948" max="8952" width="16.28515625" style="13" customWidth="1"/>
    <col min="8953" max="8953" width="45.7109375" style="13" customWidth="1"/>
    <col min="8954" max="8954" width="39.7109375" style="13" customWidth="1"/>
    <col min="8955" max="9200" width="11.42578125" style="13"/>
    <col min="9201" max="9201" width="11.42578125" style="13" customWidth="1"/>
    <col min="9202" max="9202" width="11.28515625" style="13" customWidth="1"/>
    <col min="9203" max="9203" width="43.28515625" style="13" customWidth="1"/>
    <col min="9204" max="9208" width="16.28515625" style="13" customWidth="1"/>
    <col min="9209" max="9209" width="45.7109375" style="13" customWidth="1"/>
    <col min="9210" max="9210" width="39.7109375" style="13" customWidth="1"/>
    <col min="9211" max="9456" width="11.42578125" style="13"/>
    <col min="9457" max="9457" width="11.42578125" style="13" customWidth="1"/>
    <col min="9458" max="9458" width="11.28515625" style="13" customWidth="1"/>
    <col min="9459" max="9459" width="43.28515625" style="13" customWidth="1"/>
    <col min="9460" max="9464" width="16.28515625" style="13" customWidth="1"/>
    <col min="9465" max="9465" width="45.7109375" style="13" customWidth="1"/>
    <col min="9466" max="9466" width="39.7109375" style="13" customWidth="1"/>
    <col min="9467" max="9712" width="11.42578125" style="13"/>
    <col min="9713" max="9713" width="11.42578125" style="13" customWidth="1"/>
    <col min="9714" max="9714" width="11.28515625" style="13" customWidth="1"/>
    <col min="9715" max="9715" width="43.28515625" style="13" customWidth="1"/>
    <col min="9716" max="9720" width="16.28515625" style="13" customWidth="1"/>
    <col min="9721" max="9721" width="45.7109375" style="13" customWidth="1"/>
    <col min="9722" max="9722" width="39.7109375" style="13" customWidth="1"/>
    <col min="9723" max="9968" width="11.42578125" style="13"/>
    <col min="9969" max="9969" width="11.42578125" style="13" customWidth="1"/>
    <col min="9970" max="9970" width="11.28515625" style="13" customWidth="1"/>
    <col min="9971" max="9971" width="43.28515625" style="13" customWidth="1"/>
    <col min="9972" max="9976" width="16.28515625" style="13" customWidth="1"/>
    <col min="9977" max="9977" width="45.7109375" style="13" customWidth="1"/>
    <col min="9978" max="9978" width="39.7109375" style="13" customWidth="1"/>
    <col min="9979" max="10224" width="11.42578125" style="13"/>
    <col min="10225" max="10225" width="11.42578125" style="13" customWidth="1"/>
    <col min="10226" max="10226" width="11.28515625" style="13" customWidth="1"/>
    <col min="10227" max="10227" width="43.28515625" style="13" customWidth="1"/>
    <col min="10228" max="10232" width="16.28515625" style="13" customWidth="1"/>
    <col min="10233" max="10233" width="45.7109375" style="13" customWidth="1"/>
    <col min="10234" max="10234" width="39.7109375" style="13" customWidth="1"/>
    <col min="10235" max="10480" width="11.42578125" style="13"/>
    <col min="10481" max="10481" width="11.42578125" style="13" customWidth="1"/>
    <col min="10482" max="10482" width="11.28515625" style="13" customWidth="1"/>
    <col min="10483" max="10483" width="43.28515625" style="13" customWidth="1"/>
    <col min="10484" max="10488" width="16.28515625" style="13" customWidth="1"/>
    <col min="10489" max="10489" width="45.7109375" style="13" customWidth="1"/>
    <col min="10490" max="10490" width="39.7109375" style="13" customWidth="1"/>
    <col min="10491" max="10736" width="11.42578125" style="13"/>
    <col min="10737" max="10737" width="11.42578125" style="13" customWidth="1"/>
    <col min="10738" max="10738" width="11.28515625" style="13" customWidth="1"/>
    <col min="10739" max="10739" width="43.28515625" style="13" customWidth="1"/>
    <col min="10740" max="10744" width="16.28515625" style="13" customWidth="1"/>
    <col min="10745" max="10745" width="45.7109375" style="13" customWidth="1"/>
    <col min="10746" max="10746" width="39.7109375" style="13" customWidth="1"/>
    <col min="10747" max="10992" width="11.42578125" style="13"/>
    <col min="10993" max="10993" width="11.42578125" style="13" customWidth="1"/>
    <col min="10994" max="10994" width="11.28515625" style="13" customWidth="1"/>
    <col min="10995" max="10995" width="43.28515625" style="13" customWidth="1"/>
    <col min="10996" max="11000" width="16.28515625" style="13" customWidth="1"/>
    <col min="11001" max="11001" width="45.7109375" style="13" customWidth="1"/>
    <col min="11002" max="11002" width="39.7109375" style="13" customWidth="1"/>
    <col min="11003" max="11248" width="11.42578125" style="13"/>
    <col min="11249" max="11249" width="11.42578125" style="13" customWidth="1"/>
    <col min="11250" max="11250" width="11.28515625" style="13" customWidth="1"/>
    <col min="11251" max="11251" width="43.28515625" style="13" customWidth="1"/>
    <col min="11252" max="11256" width="16.28515625" style="13" customWidth="1"/>
    <col min="11257" max="11257" width="45.7109375" style="13" customWidth="1"/>
    <col min="11258" max="11258" width="39.7109375" style="13" customWidth="1"/>
    <col min="11259" max="11504" width="11.42578125" style="13"/>
    <col min="11505" max="11505" width="11.42578125" style="13" customWidth="1"/>
    <col min="11506" max="11506" width="11.28515625" style="13" customWidth="1"/>
    <col min="11507" max="11507" width="43.28515625" style="13" customWidth="1"/>
    <col min="11508" max="11512" width="16.28515625" style="13" customWidth="1"/>
    <col min="11513" max="11513" width="45.7109375" style="13" customWidth="1"/>
    <col min="11514" max="11514" width="39.7109375" style="13" customWidth="1"/>
    <col min="11515" max="11760" width="11.42578125" style="13"/>
    <col min="11761" max="11761" width="11.42578125" style="13" customWidth="1"/>
    <col min="11762" max="11762" width="11.28515625" style="13" customWidth="1"/>
    <col min="11763" max="11763" width="43.28515625" style="13" customWidth="1"/>
    <col min="11764" max="11768" width="16.28515625" style="13" customWidth="1"/>
    <col min="11769" max="11769" width="45.7109375" style="13" customWidth="1"/>
    <col min="11770" max="11770" width="39.7109375" style="13" customWidth="1"/>
    <col min="11771" max="12016" width="11.42578125" style="13"/>
    <col min="12017" max="12017" width="11.42578125" style="13" customWidth="1"/>
    <col min="12018" max="12018" width="11.28515625" style="13" customWidth="1"/>
    <col min="12019" max="12019" width="43.28515625" style="13" customWidth="1"/>
    <col min="12020" max="12024" width="16.28515625" style="13" customWidth="1"/>
    <col min="12025" max="12025" width="45.7109375" style="13" customWidth="1"/>
    <col min="12026" max="12026" width="39.7109375" style="13" customWidth="1"/>
    <col min="12027" max="12272" width="11.42578125" style="13"/>
    <col min="12273" max="12273" width="11.42578125" style="13" customWidth="1"/>
    <col min="12274" max="12274" width="11.28515625" style="13" customWidth="1"/>
    <col min="12275" max="12275" width="43.28515625" style="13" customWidth="1"/>
    <col min="12276" max="12280" width="16.28515625" style="13" customWidth="1"/>
    <col min="12281" max="12281" width="45.7109375" style="13" customWidth="1"/>
    <col min="12282" max="12282" width="39.7109375" style="13" customWidth="1"/>
    <col min="12283" max="12528" width="11.42578125" style="13"/>
    <col min="12529" max="12529" width="11.42578125" style="13" customWidth="1"/>
    <col min="12530" max="12530" width="11.28515625" style="13" customWidth="1"/>
    <col min="12531" max="12531" width="43.28515625" style="13" customWidth="1"/>
    <col min="12532" max="12536" width="16.28515625" style="13" customWidth="1"/>
    <col min="12537" max="12537" width="45.7109375" style="13" customWidth="1"/>
    <col min="12538" max="12538" width="39.7109375" style="13" customWidth="1"/>
    <col min="12539" max="12784" width="11.42578125" style="13"/>
    <col min="12785" max="12785" width="11.42578125" style="13" customWidth="1"/>
    <col min="12786" max="12786" width="11.28515625" style="13" customWidth="1"/>
    <col min="12787" max="12787" width="43.28515625" style="13" customWidth="1"/>
    <col min="12788" max="12792" width="16.28515625" style="13" customWidth="1"/>
    <col min="12793" max="12793" width="45.7109375" style="13" customWidth="1"/>
    <col min="12794" max="12794" width="39.7109375" style="13" customWidth="1"/>
    <col min="12795" max="13040" width="11.42578125" style="13"/>
    <col min="13041" max="13041" width="11.42578125" style="13" customWidth="1"/>
    <col min="13042" max="13042" width="11.28515625" style="13" customWidth="1"/>
    <col min="13043" max="13043" width="43.28515625" style="13" customWidth="1"/>
    <col min="13044" max="13048" width="16.28515625" style="13" customWidth="1"/>
    <col min="13049" max="13049" width="45.7109375" style="13" customWidth="1"/>
    <col min="13050" max="13050" width="39.7109375" style="13" customWidth="1"/>
    <col min="13051" max="13296" width="11.42578125" style="13"/>
    <col min="13297" max="13297" width="11.42578125" style="13" customWidth="1"/>
    <col min="13298" max="13298" width="11.28515625" style="13" customWidth="1"/>
    <col min="13299" max="13299" width="43.28515625" style="13" customWidth="1"/>
    <col min="13300" max="13304" width="16.28515625" style="13" customWidth="1"/>
    <col min="13305" max="13305" width="45.7109375" style="13" customWidth="1"/>
    <col min="13306" max="13306" width="39.7109375" style="13" customWidth="1"/>
    <col min="13307" max="13552" width="11.42578125" style="13"/>
    <col min="13553" max="13553" width="11.42578125" style="13" customWidth="1"/>
    <col min="13554" max="13554" width="11.28515625" style="13" customWidth="1"/>
    <col min="13555" max="13555" width="43.28515625" style="13" customWidth="1"/>
    <col min="13556" max="13560" width="16.28515625" style="13" customWidth="1"/>
    <col min="13561" max="13561" width="45.7109375" style="13" customWidth="1"/>
    <col min="13562" max="13562" width="39.7109375" style="13" customWidth="1"/>
    <col min="13563" max="13808" width="11.42578125" style="13"/>
    <col min="13809" max="13809" width="11.42578125" style="13" customWidth="1"/>
    <col min="13810" max="13810" width="11.28515625" style="13" customWidth="1"/>
    <col min="13811" max="13811" width="43.28515625" style="13" customWidth="1"/>
    <col min="13812" max="13816" width="16.28515625" style="13" customWidth="1"/>
    <col min="13817" max="13817" width="45.7109375" style="13" customWidth="1"/>
    <col min="13818" max="13818" width="39.7109375" style="13" customWidth="1"/>
    <col min="13819" max="14064" width="11.42578125" style="13"/>
    <col min="14065" max="14065" width="11.42578125" style="13" customWidth="1"/>
    <col min="14066" max="14066" width="11.28515625" style="13" customWidth="1"/>
    <col min="14067" max="14067" width="43.28515625" style="13" customWidth="1"/>
    <col min="14068" max="14072" width="16.28515625" style="13" customWidth="1"/>
    <col min="14073" max="14073" width="45.7109375" style="13" customWidth="1"/>
    <col min="14074" max="14074" width="39.7109375" style="13" customWidth="1"/>
    <col min="14075" max="14320" width="11.42578125" style="13"/>
    <col min="14321" max="14321" width="11.42578125" style="13" customWidth="1"/>
    <col min="14322" max="14322" width="11.28515625" style="13" customWidth="1"/>
    <col min="14323" max="14323" width="43.28515625" style="13" customWidth="1"/>
    <col min="14324" max="14328" width="16.28515625" style="13" customWidth="1"/>
    <col min="14329" max="14329" width="45.7109375" style="13" customWidth="1"/>
    <col min="14330" max="14330" width="39.7109375" style="13" customWidth="1"/>
    <col min="14331" max="14576" width="11.42578125" style="13"/>
    <col min="14577" max="14577" width="11.42578125" style="13" customWidth="1"/>
    <col min="14578" max="14578" width="11.28515625" style="13" customWidth="1"/>
    <col min="14579" max="14579" width="43.28515625" style="13" customWidth="1"/>
    <col min="14580" max="14584" width="16.28515625" style="13" customWidth="1"/>
    <col min="14585" max="14585" width="45.7109375" style="13" customWidth="1"/>
    <col min="14586" max="14586" width="39.7109375" style="13" customWidth="1"/>
    <col min="14587" max="14832" width="11.42578125" style="13"/>
    <col min="14833" max="14833" width="11.42578125" style="13" customWidth="1"/>
    <col min="14834" max="14834" width="11.28515625" style="13" customWidth="1"/>
    <col min="14835" max="14835" width="43.28515625" style="13" customWidth="1"/>
    <col min="14836" max="14840" width="16.28515625" style="13" customWidth="1"/>
    <col min="14841" max="14841" width="45.7109375" style="13" customWidth="1"/>
    <col min="14842" max="14842" width="39.7109375" style="13" customWidth="1"/>
    <col min="14843" max="15088" width="11.42578125" style="13"/>
    <col min="15089" max="15089" width="11.42578125" style="13" customWidth="1"/>
    <col min="15090" max="15090" width="11.28515625" style="13" customWidth="1"/>
    <col min="15091" max="15091" width="43.28515625" style="13" customWidth="1"/>
    <col min="15092" max="15096" width="16.28515625" style="13" customWidth="1"/>
    <col min="15097" max="15097" width="45.7109375" style="13" customWidth="1"/>
    <col min="15098" max="15098" width="39.7109375" style="13" customWidth="1"/>
    <col min="15099" max="15344" width="11.42578125" style="13"/>
    <col min="15345" max="15345" width="11.42578125" style="13" customWidth="1"/>
    <col min="15346" max="15346" width="11.28515625" style="13" customWidth="1"/>
    <col min="15347" max="15347" width="43.28515625" style="13" customWidth="1"/>
    <col min="15348" max="15352" width="16.28515625" style="13" customWidth="1"/>
    <col min="15353" max="15353" width="45.7109375" style="13" customWidth="1"/>
    <col min="15354" max="15354" width="39.7109375" style="13" customWidth="1"/>
    <col min="15355" max="15600" width="11.42578125" style="13"/>
    <col min="15601" max="15601" width="11.42578125" style="13" customWidth="1"/>
    <col min="15602" max="15602" width="11.28515625" style="13" customWidth="1"/>
    <col min="15603" max="15603" width="43.28515625" style="13" customWidth="1"/>
    <col min="15604" max="15608" width="16.28515625" style="13" customWidth="1"/>
    <col min="15609" max="15609" width="45.7109375" style="13" customWidth="1"/>
    <col min="15610" max="15610" width="39.7109375" style="13" customWidth="1"/>
    <col min="15611" max="15856" width="11.42578125" style="13"/>
    <col min="15857" max="15857" width="11.42578125" style="13" customWidth="1"/>
    <col min="15858" max="15858" width="11.28515625" style="13" customWidth="1"/>
    <col min="15859" max="15859" width="43.28515625" style="13" customWidth="1"/>
    <col min="15860" max="15864" width="16.28515625" style="13" customWidth="1"/>
    <col min="15865" max="15865" width="45.7109375" style="13" customWidth="1"/>
    <col min="15866" max="15866" width="39.7109375" style="13" customWidth="1"/>
    <col min="15867" max="16112" width="11.42578125" style="13"/>
    <col min="16113" max="16113" width="11.42578125" style="13" customWidth="1"/>
    <col min="16114" max="16114" width="11.28515625" style="13" customWidth="1"/>
    <col min="16115" max="16115" width="43.28515625" style="13" customWidth="1"/>
    <col min="16116" max="16120" width="16.28515625" style="13" customWidth="1"/>
    <col min="16121" max="16121" width="45.7109375" style="13" customWidth="1"/>
    <col min="16122" max="16122" width="39.7109375" style="13" customWidth="1"/>
    <col min="16123" max="16384" width="11.42578125" style="13"/>
  </cols>
  <sheetData>
    <row r="1" spans="2:15" customFormat="1" ht="9" customHeight="1">
      <c r="D1" s="16"/>
      <c r="G1" s="252"/>
    </row>
    <row r="2" spans="2:15" customFormat="1" ht="18" customHeight="1">
      <c r="B2" s="15" t="s">
        <v>92</v>
      </c>
      <c r="C2" s="18"/>
      <c r="D2" s="18"/>
      <c r="E2" s="19"/>
      <c r="F2" s="19"/>
      <c r="G2" s="532"/>
    </row>
    <row r="3" spans="2:15" ht="13.8" thickBot="1">
      <c r="B3" s="13"/>
      <c r="C3" s="13"/>
      <c r="D3" s="12"/>
      <c r="E3" s="12"/>
      <c r="F3" s="13"/>
      <c r="G3" s="533"/>
    </row>
    <row r="4" spans="2:15" customFormat="1" ht="39.75" customHeight="1">
      <c r="B4" s="701" t="s">
        <v>390</v>
      </c>
      <c r="C4" s="702"/>
      <c r="D4" s="343" t="s">
        <v>260</v>
      </c>
      <c r="E4" s="403">
        <v>2015</v>
      </c>
      <c r="F4" s="343">
        <v>2020</v>
      </c>
      <c r="G4" s="343">
        <v>2030</v>
      </c>
      <c r="I4" s="556"/>
    </row>
    <row r="5" spans="2:15" customFormat="1" ht="16.2" thickBot="1">
      <c r="B5" s="703" t="s">
        <v>356</v>
      </c>
      <c r="C5" s="704"/>
      <c r="D5" s="345" t="s">
        <v>46</v>
      </c>
      <c r="E5" s="345" t="s">
        <v>47</v>
      </c>
      <c r="F5" s="345" t="s">
        <v>48</v>
      </c>
      <c r="G5" s="345" t="s">
        <v>49</v>
      </c>
    </row>
    <row r="6" spans="2:15" customFormat="1" ht="16.2" thickBot="1">
      <c r="B6" s="247" t="s">
        <v>50</v>
      </c>
      <c r="C6" s="249"/>
      <c r="D6" s="338">
        <v>0.25111704280825098</v>
      </c>
      <c r="E6" s="338">
        <v>0.25578115841599502</v>
      </c>
      <c r="F6" s="338">
        <v>0.26365786100915101</v>
      </c>
      <c r="G6" s="338">
        <v>0.27980591772491598</v>
      </c>
      <c r="I6" s="555"/>
    </row>
    <row r="7" spans="2:15" customFormat="1">
      <c r="B7" s="257" t="s">
        <v>51</v>
      </c>
      <c r="C7" s="258"/>
      <c r="D7" s="241"/>
      <c r="E7" s="241"/>
      <c r="F7" s="241"/>
      <c r="G7" s="241"/>
    </row>
    <row r="8" spans="2:15" customFormat="1" ht="15.6">
      <c r="B8" s="259" t="s">
        <v>274</v>
      </c>
      <c r="C8" s="260" t="s">
        <v>276</v>
      </c>
      <c r="D8" s="416">
        <v>54.796458062822275</v>
      </c>
      <c r="E8" s="416">
        <v>51.228274920177462</v>
      </c>
      <c r="F8" s="420">
        <v>45.421834856706099</v>
      </c>
      <c r="G8" s="534">
        <v>31.651462295161298</v>
      </c>
      <c r="I8" s="555"/>
    </row>
    <row r="9" spans="2:15" customFormat="1" ht="15.6">
      <c r="B9" s="346" t="s">
        <v>52</v>
      </c>
      <c r="C9" s="260" t="s">
        <v>277</v>
      </c>
      <c r="D9" s="416">
        <v>39.493248352517611</v>
      </c>
      <c r="E9" s="416">
        <v>35.248148050254393</v>
      </c>
      <c r="F9" s="416">
        <v>28.646681610749873</v>
      </c>
      <c r="G9" s="416">
        <v>15.677889132130241</v>
      </c>
      <c r="I9" s="555"/>
    </row>
    <row r="10" spans="2:15" customFormat="1">
      <c r="B10" s="259" t="s">
        <v>353</v>
      </c>
      <c r="C10" s="260"/>
      <c r="D10" s="334">
        <f>+D9-D11</f>
        <v>39.468046064438909</v>
      </c>
      <c r="E10" s="334">
        <f>+E9-E11</f>
        <v>34.055995633669774</v>
      </c>
      <c r="F10" s="334">
        <f t="shared" ref="F10:G10" si="0">+F9-F11</f>
        <v>25.483797789475219</v>
      </c>
      <c r="G10" s="334">
        <f t="shared" si="0"/>
        <v>9.6312678788660975</v>
      </c>
      <c r="I10" s="555"/>
    </row>
    <row r="11" spans="2:15" customFormat="1" ht="16.2" thickBot="1">
      <c r="B11" s="273" t="s">
        <v>354</v>
      </c>
      <c r="C11" s="260"/>
      <c r="D11" s="416">
        <v>2.5202288078704616E-2</v>
      </c>
      <c r="E11" s="416">
        <v>1.192152416584618</v>
      </c>
      <c r="F11" s="416">
        <v>3.1628838212746562</v>
      </c>
      <c r="G11" s="416">
        <v>6.0466212532641448</v>
      </c>
      <c r="H11" s="240"/>
      <c r="I11" s="555"/>
      <c r="J11" s="240"/>
      <c r="K11" s="423"/>
      <c r="L11" s="240"/>
      <c r="M11" s="240"/>
      <c r="N11" s="240"/>
      <c r="O11" s="240"/>
    </row>
    <row r="12" spans="2:15" customFormat="1" ht="10.8" thickBot="1">
      <c r="B12" s="262"/>
      <c r="C12" s="243"/>
      <c r="D12" s="243"/>
      <c r="E12" s="243"/>
      <c r="F12" s="243"/>
      <c r="G12" s="244"/>
      <c r="H12" s="240"/>
      <c r="J12" s="251"/>
      <c r="K12" s="423"/>
      <c r="L12" s="251"/>
      <c r="M12" s="251"/>
      <c r="N12" s="251"/>
      <c r="O12" s="240"/>
    </row>
    <row r="13" spans="2:15" customFormat="1" ht="15" thickBot="1">
      <c r="B13" s="247" t="s">
        <v>282</v>
      </c>
      <c r="C13" s="249"/>
      <c r="D13" s="245"/>
      <c r="E13" s="245"/>
      <c r="F13" s="245"/>
      <c r="G13" s="246"/>
      <c r="H13" s="240"/>
      <c r="J13" s="418"/>
      <c r="K13" s="423"/>
      <c r="L13" s="418"/>
      <c r="M13" s="418"/>
      <c r="N13" s="251"/>
      <c r="O13" s="240"/>
    </row>
    <row r="14" spans="2:15" customFormat="1">
      <c r="B14" s="267">
        <v>1</v>
      </c>
      <c r="C14" s="268" t="s">
        <v>59</v>
      </c>
      <c r="D14" s="339">
        <v>1.4153625471649764</v>
      </c>
      <c r="E14" s="421">
        <v>1.7442238196166018</v>
      </c>
      <c r="F14" s="339">
        <v>2.0861480800028054</v>
      </c>
      <c r="G14" s="535">
        <v>1.7221646217866358</v>
      </c>
      <c r="H14" s="240"/>
      <c r="J14" s="419"/>
      <c r="K14" s="423"/>
      <c r="L14" s="419"/>
      <c r="M14" s="419"/>
      <c r="N14" s="251"/>
      <c r="O14" s="240"/>
    </row>
    <row r="15" spans="2:15" customFormat="1">
      <c r="B15" s="269">
        <v>2</v>
      </c>
      <c r="C15" s="270" t="s">
        <v>114</v>
      </c>
      <c r="D15" s="334"/>
      <c r="E15" s="334"/>
      <c r="F15" s="334"/>
      <c r="G15" s="334"/>
      <c r="H15" s="240"/>
      <c r="J15" s="419"/>
      <c r="K15" s="419"/>
      <c r="L15" s="419"/>
      <c r="M15" s="419"/>
      <c r="N15" s="251"/>
      <c r="O15" s="240"/>
    </row>
    <row r="16" spans="2:15" customFormat="1">
      <c r="B16" s="269">
        <v>3</v>
      </c>
      <c r="C16" s="270" t="s">
        <v>6</v>
      </c>
      <c r="D16" s="334">
        <v>21.269476546902553</v>
      </c>
      <c r="E16" s="421">
        <v>18.450471176188042</v>
      </c>
      <c r="F16" s="334">
        <v>14.110052532182007</v>
      </c>
      <c r="G16" s="535">
        <v>6.7072040632628358</v>
      </c>
      <c r="H16" s="240"/>
      <c r="J16" s="419"/>
      <c r="K16" s="419"/>
      <c r="L16" s="419"/>
      <c r="M16" s="419"/>
      <c r="N16" s="251"/>
      <c r="O16" s="240"/>
    </row>
    <row r="17" spans="1:15" customFormat="1">
      <c r="B17" s="269">
        <v>4</v>
      </c>
      <c r="C17" s="270" t="s">
        <v>7</v>
      </c>
      <c r="D17" s="334"/>
      <c r="E17" s="334"/>
      <c r="F17" s="334"/>
      <c r="G17" s="334"/>
      <c r="H17" s="240"/>
      <c r="I17" s="555"/>
      <c r="J17" s="419"/>
      <c r="K17" s="419"/>
      <c r="L17" s="419"/>
      <c r="M17" s="419"/>
      <c r="N17" s="251"/>
      <c r="O17" s="240"/>
    </row>
    <row r="18" spans="1:15" customFormat="1">
      <c r="B18" s="269">
        <v>5</v>
      </c>
      <c r="C18" s="270" t="s">
        <v>53</v>
      </c>
      <c r="D18" s="334">
        <v>12.936235518507914</v>
      </c>
      <c r="E18" s="334">
        <v>11.817624085781638</v>
      </c>
      <c r="F18" s="334">
        <v>9.9644437493564926</v>
      </c>
      <c r="G18" s="334">
        <v>5.777370590817311</v>
      </c>
      <c r="J18" s="419"/>
      <c r="K18" s="419"/>
      <c r="L18" s="419"/>
      <c r="M18" s="419"/>
      <c r="N18" s="17"/>
    </row>
    <row r="19" spans="1:15" customFormat="1">
      <c r="B19" s="269">
        <v>6</v>
      </c>
      <c r="C19" s="270" t="s">
        <v>1</v>
      </c>
      <c r="D19" s="334">
        <v>0.20964114416698004</v>
      </c>
      <c r="E19" s="334">
        <v>0.25251818227038891</v>
      </c>
      <c r="F19" s="334">
        <v>0.30091291748562854</v>
      </c>
      <c r="G19" s="334">
        <v>0.28287644801112261</v>
      </c>
      <c r="J19" s="419"/>
      <c r="K19" s="419"/>
      <c r="L19" s="419"/>
      <c r="M19" s="419"/>
      <c r="N19" s="17"/>
    </row>
    <row r="20" spans="1:15" customFormat="1" ht="13.8" thickBot="1">
      <c r="B20" s="269">
        <v>7</v>
      </c>
      <c r="C20" s="270" t="s">
        <v>283</v>
      </c>
      <c r="D20" s="334">
        <v>3.6519862440732367</v>
      </c>
      <c r="E20" s="334">
        <v>2.9659867092053687</v>
      </c>
      <c r="F20" s="334">
        <v>2.1681353686744176</v>
      </c>
      <c r="G20" s="334">
        <v>1.1670913139128365</v>
      </c>
      <c r="J20" s="419"/>
      <c r="K20" s="419"/>
      <c r="L20" s="419"/>
      <c r="M20" s="419"/>
      <c r="N20" s="17"/>
    </row>
    <row r="21" spans="1:15" customFormat="1" ht="13.8" thickBot="1">
      <c r="B21" s="247" t="s">
        <v>280</v>
      </c>
      <c r="C21" s="248"/>
      <c r="D21" s="337">
        <f>SUM(D14:D20)</f>
        <v>39.482702000815657</v>
      </c>
      <c r="E21" s="337">
        <f>SUM(E14:E20)</f>
        <v>35.230823973062037</v>
      </c>
      <c r="F21" s="337">
        <f>SUM(F14:F20)</f>
        <v>28.629692647701347</v>
      </c>
      <c r="G21" s="337">
        <f>SUM(G14:G20)</f>
        <v>15.656707037790742</v>
      </c>
      <c r="J21" s="419"/>
      <c r="K21" s="419"/>
      <c r="L21" s="419"/>
      <c r="M21" s="419"/>
      <c r="N21" s="17"/>
    </row>
    <row r="22" spans="1:15" customFormat="1">
      <c r="B22" s="267">
        <v>8</v>
      </c>
      <c r="C22" s="268" t="s">
        <v>55</v>
      </c>
      <c r="D22" s="417"/>
      <c r="E22" s="417"/>
      <c r="F22" s="417"/>
      <c r="G22" s="417"/>
      <c r="J22" s="419"/>
      <c r="K22" s="419"/>
      <c r="L22" s="419"/>
      <c r="M22" s="419"/>
      <c r="N22" s="17"/>
    </row>
    <row r="23" spans="1:15" customFormat="1">
      <c r="B23" s="269">
        <v>9</v>
      </c>
      <c r="C23" s="347" t="s">
        <v>56</v>
      </c>
      <c r="D23" s="334">
        <v>1.5364149770328739</v>
      </c>
      <c r="E23" s="334">
        <v>4.088386307349313</v>
      </c>
      <c r="F23" s="334">
        <v>7.2646470347706629</v>
      </c>
      <c r="G23" s="334">
        <v>10.234366350537668</v>
      </c>
      <c r="I23" s="555"/>
      <c r="J23" s="419"/>
      <c r="K23" s="419"/>
      <c r="L23" s="419"/>
      <c r="M23" s="419"/>
      <c r="N23" s="17"/>
    </row>
    <row r="24" spans="1:15" customFormat="1" ht="13.8" thickBot="1">
      <c r="B24" s="348">
        <v>10</v>
      </c>
      <c r="C24" s="328" t="s">
        <v>57</v>
      </c>
      <c r="D24" s="349"/>
      <c r="E24" s="349"/>
      <c r="F24" s="349"/>
      <c r="G24" s="349"/>
      <c r="J24" s="419"/>
      <c r="K24" s="419"/>
      <c r="L24" s="419"/>
      <c r="M24" s="419"/>
      <c r="N24" s="17"/>
    </row>
    <row r="25" spans="1:15" s="240" customFormat="1" ht="13.8" thickBot="1">
      <c r="A25"/>
      <c r="B25" s="175" t="s">
        <v>281</v>
      </c>
      <c r="C25" s="350"/>
      <c r="D25" s="351">
        <f>SUM(D21:D23)</f>
        <v>41.019116977848533</v>
      </c>
      <c r="E25" s="351">
        <v>35.894339682472008</v>
      </c>
      <c r="F25" s="351">
        <f>SUM(F21:F23)</f>
        <v>35.894339682472008</v>
      </c>
      <c r="G25" s="351">
        <f>SUM(G21:G23)</f>
        <v>25.891073388328408</v>
      </c>
      <c r="J25" s="419"/>
      <c r="K25" s="419"/>
      <c r="L25" s="419"/>
      <c r="M25" s="419"/>
      <c r="N25" s="251"/>
    </row>
    <row r="26" spans="1:15" customFormat="1" ht="13.8" thickBot="1">
      <c r="B26" s="247"/>
      <c r="C26" s="249"/>
      <c r="D26" s="243"/>
      <c r="E26" s="243"/>
      <c r="F26" s="243"/>
      <c r="G26" s="244"/>
      <c r="J26" s="419"/>
      <c r="K26" s="419"/>
      <c r="L26" s="419"/>
      <c r="M26" s="419"/>
      <c r="N26" s="17"/>
    </row>
    <row r="27" spans="1:15" customFormat="1" ht="16.2" thickBot="1">
      <c r="B27" s="271" t="s">
        <v>348</v>
      </c>
      <c r="C27" s="272"/>
      <c r="D27" s="422">
        <v>8.8535928847560221</v>
      </c>
      <c r="E27" s="422">
        <v>7.5960044807410378</v>
      </c>
      <c r="F27" s="422">
        <v>5.8621017866310901</v>
      </c>
      <c r="G27" s="422">
        <v>3.0449324861701648</v>
      </c>
      <c r="I27" s="555"/>
      <c r="J27" s="333"/>
      <c r="K27" s="419"/>
      <c r="L27" s="419"/>
      <c r="M27" s="419"/>
      <c r="N27" s="17"/>
    </row>
    <row r="28" spans="1:15" customFormat="1" ht="13.8" thickBot="1">
      <c r="B28" s="247"/>
      <c r="C28" s="249"/>
      <c r="D28" s="243"/>
      <c r="E28" s="243"/>
      <c r="F28" s="243"/>
      <c r="G28" s="244"/>
      <c r="I28" s="17"/>
      <c r="J28" s="333"/>
      <c r="K28" s="17"/>
      <c r="L28" s="17"/>
      <c r="M28" s="17"/>
      <c r="N28" s="17"/>
    </row>
    <row r="29" spans="1:15" customFormat="1" ht="15.75" customHeight="1">
      <c r="B29" s="175" t="s">
        <v>275</v>
      </c>
      <c r="C29" s="237"/>
      <c r="D29" s="250"/>
      <c r="E29" s="250"/>
      <c r="F29" s="237"/>
      <c r="G29" s="238"/>
      <c r="J29" s="333"/>
    </row>
    <row r="30" spans="1:15" customFormat="1" ht="15.75" customHeight="1">
      <c r="B30" s="232" t="s">
        <v>278</v>
      </c>
      <c r="C30" s="17"/>
      <c r="D30" s="251"/>
      <c r="E30" s="251"/>
      <c r="F30" s="17"/>
      <c r="G30" s="252"/>
      <c r="J30" s="333"/>
    </row>
    <row r="31" spans="1:15" customFormat="1" ht="30" customHeight="1">
      <c r="B31" s="624" t="s">
        <v>279</v>
      </c>
      <c r="C31" s="697"/>
      <c r="D31" s="697"/>
      <c r="E31" s="697"/>
      <c r="F31" s="697"/>
      <c r="G31" s="698"/>
    </row>
    <row r="32" spans="1:15" customFormat="1">
      <c r="B32" s="232" t="s">
        <v>284</v>
      </c>
      <c r="C32" s="17"/>
      <c r="D32" s="251"/>
      <c r="E32" s="251"/>
      <c r="F32" s="17"/>
      <c r="G32" s="252"/>
    </row>
    <row r="33" spans="2:13" customFormat="1" ht="16.2" thickBot="1">
      <c r="B33" s="577" t="s">
        <v>433</v>
      </c>
      <c r="C33" s="239"/>
      <c r="D33" s="253"/>
      <c r="E33" s="253"/>
      <c r="F33" s="239"/>
      <c r="G33" s="254"/>
    </row>
    <row r="34" spans="2:13" customFormat="1" ht="10.8" thickBot="1">
      <c r="B34" s="538"/>
      <c r="C34" s="538"/>
      <c r="D34" s="243"/>
      <c r="E34" s="243"/>
      <c r="F34" s="538"/>
      <c r="G34" s="538"/>
    </row>
    <row r="35" spans="2:13" customFormat="1" ht="26.4">
      <c r="B35" s="341" t="s">
        <v>109</v>
      </c>
      <c r="C35" s="250"/>
      <c r="D35" s="277" t="s">
        <v>260</v>
      </c>
      <c r="E35" s="403">
        <v>2015</v>
      </c>
      <c r="F35" s="343">
        <v>2020</v>
      </c>
      <c r="G35" s="343">
        <v>2030</v>
      </c>
    </row>
    <row r="36" spans="2:13" customFormat="1" ht="16.2" thickBot="1">
      <c r="B36" s="342" t="s">
        <v>58</v>
      </c>
      <c r="C36" s="251"/>
      <c r="D36" s="276" t="s">
        <v>46</v>
      </c>
      <c r="E36" s="276" t="s">
        <v>47</v>
      </c>
      <c r="F36" s="276" t="s">
        <v>48</v>
      </c>
      <c r="G36" s="276" t="s">
        <v>49</v>
      </c>
    </row>
    <row r="37" spans="2:13" customFormat="1" ht="13.8" thickBot="1">
      <c r="B37" s="247" t="str">
        <f>"TABULA/EPISCOPE reference area ["&amp;IF(D69&gt;0,"10^"&amp;D69,"")&amp;"m²]"</f>
        <v>TABULA/EPISCOPE reference area [10^9m²]</v>
      </c>
      <c r="C37" s="249"/>
      <c r="D37" s="256">
        <f>D6</f>
        <v>0.25111704280825098</v>
      </c>
      <c r="E37" s="256">
        <f>E6</f>
        <v>0.25578115841599502</v>
      </c>
      <c r="F37" s="256">
        <f>F6</f>
        <v>0.26365786100915101</v>
      </c>
      <c r="G37" s="256">
        <f>G6</f>
        <v>0.27980591772491598</v>
      </c>
    </row>
    <row r="38" spans="2:13" customFormat="1">
      <c r="B38" s="257" t="s">
        <v>51</v>
      </c>
      <c r="C38" s="258"/>
      <c r="D38" s="241"/>
      <c r="E38" s="241"/>
      <c r="F38" s="241"/>
      <c r="G38" s="241"/>
    </row>
    <row r="39" spans="2:13" customFormat="1" ht="15.6">
      <c r="B39" s="259" t="s">
        <v>274</v>
      </c>
      <c r="C39" s="275" t="s">
        <v>276</v>
      </c>
      <c r="D39" s="334">
        <f>IFERROR(D8*$E$70/(D$6*$E$69),"-")</f>
        <v>218.21082890285541</v>
      </c>
      <c r="E39" s="334">
        <f t="shared" ref="E39:G39" si="1">IFERROR(E8*$E$70/(E$6*$E$69),"-")</f>
        <v>200.28165967119941</v>
      </c>
      <c r="F39" s="334">
        <f t="shared" si="1"/>
        <v>172.27567076078799</v>
      </c>
      <c r="G39" s="334">
        <f t="shared" si="1"/>
        <v>113.11934555393721</v>
      </c>
    </row>
    <row r="40" spans="2:13" customFormat="1" ht="16.2" thickBot="1">
      <c r="B40" s="261" t="s">
        <v>52</v>
      </c>
      <c r="C40" s="242" t="s">
        <v>277</v>
      </c>
      <c r="D40" s="334">
        <f>IFERROR(D9*$E$70/(D$6*$E$69),"-")</f>
        <v>157.27028285640506</v>
      </c>
      <c r="E40" s="334">
        <f t="shared" ref="E40:G40" si="2">IFERROR(E9*$E$70/(E$6*$E$69),"-")</f>
        <v>137.80588167064218</v>
      </c>
      <c r="F40" s="334">
        <f t="shared" si="2"/>
        <v>108.65096720842929</v>
      </c>
      <c r="G40" s="334">
        <f t="shared" si="2"/>
        <v>56.03129933636199</v>
      </c>
    </row>
    <row r="41" spans="2:13" customFormat="1">
      <c r="B41" s="259" t="s">
        <v>353</v>
      </c>
      <c r="C41" s="260"/>
      <c r="D41" s="334">
        <f>IFERROR(D10*$E$70/(D$6*$E$69),"-")</f>
        <v>157.16992213298755</v>
      </c>
      <c r="E41" s="334">
        <f t="shared" ref="E41:G41" si="3">IFERROR(E10*$E$70/(E$6*$E$69),"-")</f>
        <v>133.14505198339157</v>
      </c>
      <c r="F41" s="334">
        <f t="shared" si="3"/>
        <v>96.65479986804084</v>
      </c>
      <c r="G41" s="334">
        <f t="shared" si="3"/>
        <v>34.421244401038123</v>
      </c>
    </row>
    <row r="42" spans="2:13" customFormat="1" ht="16.2" thickBot="1">
      <c r="B42" s="273" t="s">
        <v>354</v>
      </c>
      <c r="C42" s="260"/>
      <c r="D42" s="334">
        <f t="shared" ref="D42:G42" si="4">IFERROR(D11*$E$70/(D$6*$E$69),"-")</f>
        <v>0.10036072341752082</v>
      </c>
      <c r="E42" s="334">
        <f t="shared" si="4"/>
        <v>4.6608296872505992</v>
      </c>
      <c r="F42" s="334">
        <f t="shared" si="4"/>
        <v>11.996167340388457</v>
      </c>
      <c r="G42" s="334">
        <f t="shared" si="4"/>
        <v>21.61005493532387</v>
      </c>
    </row>
    <row r="43" spans="2:13" customFormat="1" ht="10.8" thickBot="1">
      <c r="B43" s="262"/>
      <c r="C43" s="243"/>
      <c r="D43" s="263"/>
      <c r="E43" s="263"/>
      <c r="F43" s="263"/>
      <c r="G43" s="264"/>
    </row>
    <row r="44" spans="2:13" customFormat="1" ht="13.8" thickBot="1">
      <c r="B44" s="247" t="s">
        <v>282</v>
      </c>
      <c r="C44" s="249"/>
      <c r="D44" s="265"/>
      <c r="E44" s="265"/>
      <c r="F44" s="265"/>
      <c r="G44" s="266"/>
    </row>
    <row r="45" spans="2:13" customFormat="1">
      <c r="B45" s="267">
        <f>B14</f>
        <v>1</v>
      </c>
      <c r="C45" s="268" t="str">
        <f>C14</f>
        <v>natural gas</v>
      </c>
      <c r="D45" s="416">
        <f t="shared" ref="D45:D56" si="5">IFERROR(D14*$E$70/(D$6*$E$69),"-")</f>
        <v>5.6362663853354027</v>
      </c>
      <c r="E45" s="416">
        <f t="shared" ref="E45:G45" si="6">IFERROR(E14*$E$70/(E$6*$E$69),"-")</f>
        <v>6.8192036912267273</v>
      </c>
      <c r="F45" s="416">
        <f t="shared" si="6"/>
        <v>7.9123302905442277</v>
      </c>
      <c r="G45" s="416">
        <f t="shared" si="6"/>
        <v>6.1548541781726644</v>
      </c>
      <c r="J45" s="415"/>
      <c r="K45" s="415"/>
      <c r="L45" s="415"/>
      <c r="M45" s="415"/>
    </row>
    <row r="46" spans="2:13" customFormat="1">
      <c r="B46" s="269">
        <f t="shared" ref="B46:C51" si="7">B15</f>
        <v>2</v>
      </c>
      <c r="C46" s="270" t="str">
        <f t="shared" si="7"/>
        <v>liquid gas</v>
      </c>
      <c r="D46" s="416">
        <f t="shared" si="5"/>
        <v>0</v>
      </c>
      <c r="E46" s="416">
        <f t="shared" ref="E46:G46" si="8">IFERROR(E15*$E$70/(E$6*$E$69),"-")</f>
        <v>0</v>
      </c>
      <c r="F46" s="416">
        <f t="shared" si="8"/>
        <v>0</v>
      </c>
      <c r="G46" s="416">
        <f t="shared" si="8"/>
        <v>0</v>
      </c>
      <c r="J46" s="415"/>
      <c r="K46" s="415"/>
      <c r="L46" s="415"/>
      <c r="M46" s="415"/>
    </row>
    <row r="47" spans="2:13" customFormat="1">
      <c r="B47" s="269">
        <f t="shared" si="7"/>
        <v>3</v>
      </c>
      <c r="C47" s="270" t="str">
        <f t="shared" si="7"/>
        <v>oil</v>
      </c>
      <c r="D47" s="416">
        <f t="shared" si="5"/>
        <v>84.699454521466265</v>
      </c>
      <c r="E47" s="416">
        <f t="shared" ref="E47:G47" si="9">IFERROR(E16*$E$70/(E$6*$E$69),"-")</f>
        <v>72.133816620615704</v>
      </c>
      <c r="F47" s="416">
        <f t="shared" si="9"/>
        <v>53.516525083590345</v>
      </c>
      <c r="G47" s="416">
        <f t="shared" si="9"/>
        <v>23.970915689699069</v>
      </c>
      <c r="J47" s="415"/>
      <c r="K47" s="415"/>
      <c r="L47" s="415"/>
      <c r="M47" s="415"/>
    </row>
    <row r="48" spans="2:13" customFormat="1">
      <c r="B48" s="269">
        <f t="shared" si="7"/>
        <v>4</v>
      </c>
      <c r="C48" s="270" t="str">
        <f t="shared" si="7"/>
        <v>coal</v>
      </c>
      <c r="D48" s="416">
        <f t="shared" si="5"/>
        <v>0</v>
      </c>
      <c r="E48" s="416">
        <f t="shared" ref="E48:G48" si="10">IFERROR(E17*$E$70/(E$6*$E$69),"-")</f>
        <v>0</v>
      </c>
      <c r="F48" s="416">
        <f t="shared" si="10"/>
        <v>0</v>
      </c>
      <c r="G48" s="416">
        <f t="shared" si="10"/>
        <v>0</v>
      </c>
      <c r="J48" s="415"/>
      <c r="K48" s="415"/>
      <c r="L48" s="415"/>
      <c r="M48" s="415"/>
    </row>
    <row r="49" spans="2:13" customFormat="1">
      <c r="B49" s="269">
        <f t="shared" si="7"/>
        <v>5</v>
      </c>
      <c r="C49" s="270" t="str">
        <f t="shared" si="7"/>
        <v>wood / biomass</v>
      </c>
      <c r="D49" s="416">
        <f t="shared" si="5"/>
        <v>51.514765281724898</v>
      </c>
      <c r="E49" s="416">
        <f t="shared" ref="E49:G49" si="11">IFERROR(E18*$E$70/(E$6*$E$69),"-")</f>
        <v>46.202089938781953</v>
      </c>
      <c r="F49" s="416">
        <f t="shared" si="11"/>
        <v>37.793084231274442</v>
      </c>
      <c r="G49" s="416">
        <f t="shared" si="11"/>
        <v>20.647778423675746</v>
      </c>
      <c r="J49" s="415"/>
      <c r="K49" s="415"/>
      <c r="L49" s="415"/>
      <c r="M49" s="415"/>
    </row>
    <row r="50" spans="2:13" customFormat="1">
      <c r="B50" s="269">
        <f t="shared" si="7"/>
        <v>6</v>
      </c>
      <c r="C50" s="270" t="str">
        <f t="shared" si="7"/>
        <v>district heating</v>
      </c>
      <c r="D50" s="416">
        <f t="shared" si="5"/>
        <v>0.83483439364590917</v>
      </c>
      <c r="E50" s="416">
        <f t="shared" ref="E50:G50" si="12">IFERROR(E19*$E$70/(E$6*$E$69),"-")</f>
        <v>0.98724309419109235</v>
      </c>
      <c r="F50" s="416">
        <f t="shared" si="12"/>
        <v>1.141300761274038</v>
      </c>
      <c r="G50" s="416">
        <f t="shared" si="12"/>
        <v>1.0109737860842003</v>
      </c>
      <c r="J50" s="415"/>
      <c r="K50" s="415"/>
      <c r="L50" s="415"/>
      <c r="M50" s="415"/>
    </row>
    <row r="51" spans="2:13" customFormat="1" ht="13.8" thickBot="1">
      <c r="B51" s="269">
        <f t="shared" si="7"/>
        <v>7</v>
      </c>
      <c r="C51" s="270" t="str">
        <f t="shared" si="7"/>
        <v>electric energy (used for heat supply)***</v>
      </c>
      <c r="D51" s="416">
        <f t="shared" si="5"/>
        <v>14.542964520579496</v>
      </c>
      <c r="E51" s="416">
        <f t="shared" ref="E51:G51" si="13">IFERROR(E20*$E$70/(E$6*$E$69),"-")</f>
        <v>11.595798250243179</v>
      </c>
      <c r="F51" s="416">
        <f t="shared" si="13"/>
        <v>8.223291201619686</v>
      </c>
      <c r="G51" s="416">
        <f t="shared" si="13"/>
        <v>4.1710744483261157</v>
      </c>
      <c r="J51" s="415"/>
      <c r="K51" s="415"/>
      <c r="L51" s="415"/>
      <c r="M51" s="415"/>
    </row>
    <row r="52" spans="2:13" customFormat="1" ht="13.8" thickBot="1">
      <c r="B52" s="247" t="s">
        <v>280</v>
      </c>
      <c r="C52" s="248"/>
      <c r="D52" s="424">
        <f t="shared" si="5"/>
        <v>157.22828510275198</v>
      </c>
      <c r="E52" s="424">
        <f t="shared" ref="E52:G52" si="14">IFERROR(E21*$E$70/(E$6*$E$69),"-")</f>
        <v>137.73815159505864</v>
      </c>
      <c r="F52" s="424">
        <f t="shared" si="14"/>
        <v>108.58653156830272</v>
      </c>
      <c r="G52" s="424">
        <f t="shared" si="14"/>
        <v>55.955596525957802</v>
      </c>
      <c r="J52" s="415"/>
      <c r="K52" s="415"/>
      <c r="L52" s="415"/>
      <c r="M52" s="415"/>
    </row>
    <row r="53" spans="2:13" customFormat="1">
      <c r="B53" s="267">
        <f t="shared" ref="B53:C55" si="15">B22</f>
        <v>8</v>
      </c>
      <c r="C53" s="268" t="str">
        <f t="shared" si="15"/>
        <v>environmental heat (used by heat pumps)</v>
      </c>
      <c r="D53" s="416">
        <f t="shared" si="5"/>
        <v>0</v>
      </c>
      <c r="E53" s="416">
        <f t="shared" ref="E53:G53" si="16">IFERROR(E22*$E$70/(E$6*$E$69),"-")</f>
        <v>0</v>
      </c>
      <c r="F53" s="416">
        <f t="shared" si="16"/>
        <v>0</v>
      </c>
      <c r="G53" s="416">
        <f t="shared" si="16"/>
        <v>0</v>
      </c>
      <c r="J53" s="415"/>
      <c r="K53" s="415"/>
      <c r="L53" s="415"/>
      <c r="M53" s="415"/>
    </row>
    <row r="54" spans="2:13" customFormat="1">
      <c r="B54" s="269">
        <f t="shared" si="15"/>
        <v>9</v>
      </c>
      <c r="C54" s="270" t="str">
        <f t="shared" si="15"/>
        <v>heat from solar thermal systems</v>
      </c>
      <c r="D54" s="416">
        <f t="shared" si="5"/>
        <v>6.1183221968970702</v>
      </c>
      <c r="E54" s="416">
        <f t="shared" ref="E54:G54" si="17">IFERROR(E23*$E$70/(E$6*$E$69),"-")</f>
        <v>15.983922868548747</v>
      </c>
      <c r="F54" s="416">
        <f t="shared" si="17"/>
        <v>27.553310972656803</v>
      </c>
      <c r="G54" s="416">
        <f t="shared" si="17"/>
        <v>36.576661543660855</v>
      </c>
      <c r="J54" s="415"/>
      <c r="K54" s="415"/>
      <c r="L54" s="415"/>
      <c r="M54" s="415"/>
    </row>
    <row r="55" spans="2:13" customFormat="1" ht="13.8" thickBot="1">
      <c r="B55" s="269">
        <f t="shared" si="15"/>
        <v>10</v>
      </c>
      <c r="C55" s="270" t="str">
        <f t="shared" si="15"/>
        <v>ventilation heat recovery</v>
      </c>
      <c r="D55" s="416">
        <f t="shared" si="5"/>
        <v>0</v>
      </c>
      <c r="E55" s="416">
        <f t="shared" ref="E55:G55" si="18">IFERROR(E24*$E$70/(E$6*$E$69),"-")</f>
        <v>0</v>
      </c>
      <c r="F55" s="416">
        <f t="shared" si="18"/>
        <v>0</v>
      </c>
      <c r="G55" s="416">
        <f t="shared" si="18"/>
        <v>0</v>
      </c>
      <c r="J55" s="415"/>
      <c r="K55" s="415"/>
      <c r="L55" s="415"/>
      <c r="M55" s="415"/>
    </row>
    <row r="56" spans="2:13" customFormat="1" ht="13.8" thickBot="1">
      <c r="B56" s="175" t="s">
        <v>281</v>
      </c>
      <c r="C56" s="350"/>
      <c r="D56" s="416">
        <f t="shared" si="5"/>
        <v>163.34660729964904</v>
      </c>
      <c r="E56" s="416">
        <f t="shared" ref="E56:G56" si="19">IFERROR(E25*$E$70/(E$6*$E$69),"-")</f>
        <v>140.33222738046442</v>
      </c>
      <c r="F56" s="416">
        <f t="shared" si="19"/>
        <v>136.13984254095951</v>
      </c>
      <c r="G56" s="416">
        <f t="shared" si="19"/>
        <v>92.532258069618649</v>
      </c>
      <c r="J56" s="415"/>
      <c r="K56" s="415"/>
      <c r="L56" s="415"/>
      <c r="M56" s="415"/>
    </row>
    <row r="57" spans="2:13" customFormat="1" ht="13.8" thickBot="1">
      <c r="B57" s="247"/>
      <c r="C57" s="249"/>
      <c r="D57" s="263"/>
      <c r="E57" s="263"/>
      <c r="F57" s="263"/>
      <c r="G57" s="264"/>
      <c r="J57" s="415"/>
      <c r="K57" s="415"/>
      <c r="L57" s="415"/>
      <c r="M57" s="415"/>
    </row>
    <row r="58" spans="2:13" customFormat="1" ht="16.2" thickBot="1">
      <c r="B58" s="271" t="s">
        <v>349</v>
      </c>
      <c r="C58" s="272"/>
      <c r="D58" s="334">
        <f>+D27/D37</f>
        <v>35.256837949929533</v>
      </c>
      <c r="E58" s="334">
        <f t="shared" ref="E58:F58" si="20">+E27/E37</f>
        <v>29.697279220180548</v>
      </c>
      <c r="F58" s="334">
        <f t="shared" si="20"/>
        <v>22.233745522298797</v>
      </c>
      <c r="G58" s="334">
        <f>+G27/G37</f>
        <v>10.882301957472222</v>
      </c>
      <c r="J58" s="415"/>
      <c r="K58" s="415"/>
      <c r="L58" s="415"/>
      <c r="M58" s="415"/>
    </row>
    <row r="59" spans="2:13" customFormat="1" ht="13.8" thickBot="1">
      <c r="B59" s="247"/>
      <c r="C59" s="249"/>
      <c r="D59" s="243"/>
      <c r="E59" s="243"/>
      <c r="F59" s="243"/>
      <c r="G59" s="244"/>
    </row>
    <row r="60" spans="2:13" customFormat="1" ht="15.75" customHeight="1">
      <c r="B60" s="175" t="s">
        <v>275</v>
      </c>
      <c r="C60" s="237"/>
      <c r="D60" s="250"/>
      <c r="E60" s="250"/>
      <c r="F60" s="237"/>
      <c r="G60" s="238"/>
    </row>
    <row r="61" spans="2:13" customFormat="1" ht="15.75" customHeight="1">
      <c r="B61" s="232" t="s">
        <v>278</v>
      </c>
      <c r="C61" s="17"/>
      <c r="D61" s="251"/>
      <c r="E61" s="251"/>
      <c r="F61" s="17"/>
      <c r="G61" s="252"/>
    </row>
    <row r="62" spans="2:13" customFormat="1" ht="30" customHeight="1">
      <c r="B62" s="624" t="s">
        <v>279</v>
      </c>
      <c r="C62" s="697"/>
      <c r="D62" s="697"/>
      <c r="E62" s="697"/>
      <c r="F62" s="697"/>
      <c r="G62" s="698"/>
    </row>
    <row r="63" spans="2:13" customFormat="1">
      <c r="B63" s="232" t="s">
        <v>284</v>
      </c>
      <c r="C63" s="17"/>
      <c r="D63" s="251"/>
      <c r="E63" s="251"/>
      <c r="F63" s="17"/>
      <c r="G63" s="252"/>
    </row>
    <row r="64" spans="2:13" customFormat="1" ht="16.2" thickBot="1">
      <c r="B64" s="577" t="s">
        <v>433</v>
      </c>
      <c r="C64" s="253"/>
      <c r="D64" s="253"/>
      <c r="E64" s="253"/>
      <c r="F64" s="253"/>
      <c r="G64" s="274"/>
    </row>
    <row r="65" spans="2:7" customFormat="1" ht="10.199999999999999">
      <c r="B65" s="237"/>
      <c r="C65" s="237"/>
      <c r="D65" s="250"/>
      <c r="E65" s="250"/>
      <c r="F65" s="237"/>
      <c r="G65" s="237"/>
    </row>
    <row r="66" spans="2:7" customFormat="1" ht="10.199999999999999">
      <c r="B66" s="17"/>
      <c r="C66" s="17"/>
      <c r="D66" s="251"/>
      <c r="E66" s="251"/>
      <c r="F66" s="17"/>
      <c r="G66" s="17"/>
    </row>
    <row r="67" spans="2:7" customFormat="1">
      <c r="B67" s="539" t="s">
        <v>60</v>
      </c>
      <c r="C67" s="17"/>
      <c r="D67" s="251"/>
      <c r="E67" s="251"/>
      <c r="F67" s="17"/>
      <c r="G67" s="17"/>
    </row>
    <row r="68" spans="2:7" customFormat="1" ht="10.199999999999999">
      <c r="B68" s="17"/>
      <c r="C68" s="17"/>
      <c r="D68" s="17" t="s">
        <v>61</v>
      </c>
      <c r="E68" s="251"/>
      <c r="F68" s="251"/>
      <c r="G68" s="17"/>
    </row>
    <row r="69" spans="2:7" customFormat="1">
      <c r="B69" s="17"/>
      <c r="C69" s="17" t="s">
        <v>62</v>
      </c>
      <c r="D69" s="255">
        <v>9</v>
      </c>
      <c r="E69" s="17">
        <f>10^D69</f>
        <v>1000000000</v>
      </c>
      <c r="F69" s="251" t="s">
        <v>63</v>
      </c>
      <c r="G69" s="17"/>
    </row>
    <row r="70" spans="2:7" customFormat="1">
      <c r="B70" s="17"/>
      <c r="C70" s="17" t="s">
        <v>64</v>
      </c>
      <c r="D70" s="255">
        <v>9</v>
      </c>
      <c r="E70" s="17">
        <f>10^D70</f>
        <v>1000000000</v>
      </c>
      <c r="F70" s="251" t="s">
        <v>65</v>
      </c>
      <c r="G70" s="17"/>
    </row>
    <row r="71" spans="2:7" customFormat="1" ht="10.199999999999999">
      <c r="B71" s="17"/>
      <c r="C71" s="17"/>
      <c r="D71" s="251"/>
      <c r="E71" s="251"/>
      <c r="F71" s="17"/>
      <c r="G71" s="17"/>
    </row>
    <row r="72" spans="2:7" customFormat="1" ht="10.199999999999999">
      <c r="B72" s="17"/>
      <c r="C72" s="17"/>
      <c r="D72" s="251"/>
      <c r="E72" s="251"/>
      <c r="F72" s="17"/>
      <c r="G72" s="17"/>
    </row>
    <row r="73" spans="2:7" customFormat="1" ht="10.199999999999999">
      <c r="B73" s="17"/>
      <c r="C73" s="17"/>
      <c r="D73" s="251"/>
      <c r="E73" s="251"/>
      <c r="F73" s="17"/>
      <c r="G73" s="17"/>
    </row>
    <row r="74" spans="2:7" customFormat="1" ht="10.199999999999999">
      <c r="B74" s="17"/>
      <c r="C74" s="17"/>
      <c r="D74" s="251"/>
      <c r="E74" s="251"/>
      <c r="F74" s="17"/>
      <c r="G74" s="17"/>
    </row>
    <row r="75" spans="2:7" customFormat="1" ht="10.199999999999999">
      <c r="B75" s="17"/>
      <c r="C75" s="17"/>
      <c r="D75" s="251"/>
      <c r="E75" s="251"/>
      <c r="F75" s="17"/>
      <c r="G75" s="17"/>
    </row>
    <row r="76" spans="2:7" customFormat="1" ht="10.199999999999999">
      <c r="B76" s="17"/>
      <c r="C76" s="17"/>
      <c r="D76" s="251"/>
      <c r="E76" s="251"/>
      <c r="F76" s="17"/>
      <c r="G76" s="17"/>
    </row>
    <row r="77" spans="2:7" customFormat="1" ht="10.199999999999999">
      <c r="B77" s="17"/>
      <c r="C77" s="17"/>
      <c r="D77" s="251"/>
      <c r="E77" s="251"/>
      <c r="F77" s="17"/>
      <c r="G77" s="17"/>
    </row>
    <row r="78" spans="2:7" customFormat="1" ht="10.199999999999999">
      <c r="B78" s="17"/>
      <c r="C78" s="17"/>
      <c r="D78" s="251"/>
      <c r="E78" s="251"/>
      <c r="F78" s="17"/>
      <c r="G78" s="17"/>
    </row>
    <row r="79" spans="2:7" customFormat="1" ht="10.199999999999999">
      <c r="B79" s="17"/>
      <c r="C79" s="17"/>
      <c r="D79" s="251"/>
      <c r="E79" s="251"/>
      <c r="F79" s="17"/>
      <c r="G79" s="17"/>
    </row>
  </sheetData>
  <mergeCells count="4">
    <mergeCell ref="B4:C4"/>
    <mergeCell ref="B31:G31"/>
    <mergeCell ref="B62:G62"/>
    <mergeCell ref="B5:C5"/>
  </mergeCells>
  <printOptions horizontalCentered="1"/>
  <pageMargins left="0.39370078740157483" right="0.39370078740157483" top="0.39370078740157483" bottom="0.39370078740157483" header="0.19685039370078741" footer="0.19685039370078741"/>
  <pageSetup paperSize="9" scale="79"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H15"/>
  <sheetViews>
    <sheetView showGridLines="0" zoomScaleNormal="100" workbookViewId="0">
      <selection activeCell="O9" sqref="O9"/>
    </sheetView>
  </sheetViews>
  <sheetFormatPr defaultColWidth="9.28515625" defaultRowHeight="10.199999999999999"/>
  <cols>
    <col min="1" max="1" width="2.85546875" customWidth="1"/>
    <col min="2" max="2" width="14" customWidth="1"/>
    <col min="3" max="3" width="27.28515625" customWidth="1"/>
    <col min="4" max="4" width="13.42578125" customWidth="1"/>
    <col min="5" max="8" width="16.42578125" customWidth="1"/>
    <col min="9" max="9" width="2.85546875" customWidth="1"/>
  </cols>
  <sheetData>
    <row r="2" spans="2:8" ht="18.75" customHeight="1">
      <c r="B2" s="15" t="s">
        <v>87</v>
      </c>
      <c r="C2" s="18"/>
      <c r="D2" s="18"/>
      <c r="E2" s="18"/>
      <c r="F2" s="19"/>
      <c r="G2" s="19"/>
      <c r="H2" s="19"/>
    </row>
    <row r="4" spans="2:8" ht="31.5" customHeight="1">
      <c r="B4" s="115" t="s">
        <v>84</v>
      </c>
      <c r="C4" s="116"/>
      <c r="D4" s="116"/>
      <c r="E4" s="443" t="s">
        <v>357</v>
      </c>
      <c r="F4" s="493">
        <v>2015</v>
      </c>
      <c r="G4" s="278">
        <v>2020</v>
      </c>
      <c r="H4" s="278">
        <v>2030</v>
      </c>
    </row>
    <row r="5" spans="2:8" ht="31.5" customHeight="1">
      <c r="B5" s="705" t="s">
        <v>180</v>
      </c>
      <c r="C5" s="117" t="s">
        <v>179</v>
      </c>
      <c r="D5" s="117" t="s">
        <v>106</v>
      </c>
      <c r="E5" s="441">
        <v>399619569</v>
      </c>
      <c r="F5" s="441">
        <v>406995775.28091121</v>
      </c>
      <c r="G5" s="441">
        <v>419452624.76052904</v>
      </c>
      <c r="H5" s="441">
        <v>444990457.31388807</v>
      </c>
    </row>
    <row r="6" spans="2:8" ht="31.5" customHeight="1">
      <c r="B6" s="707"/>
      <c r="C6" s="279" t="s">
        <v>107</v>
      </c>
      <c r="D6" s="279" t="s">
        <v>106</v>
      </c>
      <c r="E6" s="442">
        <v>251117043</v>
      </c>
      <c r="F6" s="442">
        <v>255781158.41599491</v>
      </c>
      <c r="G6" s="442">
        <v>263657861.00915065</v>
      </c>
      <c r="H6" s="442">
        <v>279805917.72491634</v>
      </c>
    </row>
    <row r="7" spans="2:8" ht="31.5" customHeight="1">
      <c r="B7" s="705" t="s">
        <v>206</v>
      </c>
      <c r="C7" s="117" t="s">
        <v>119</v>
      </c>
      <c r="D7" s="118" t="s">
        <v>108</v>
      </c>
      <c r="E7" s="444"/>
      <c r="F7" s="439">
        <v>33.951482120955454</v>
      </c>
      <c r="G7" s="440">
        <v>31.903479304801717</v>
      </c>
      <c r="H7" s="440">
        <v>28.048361198844471</v>
      </c>
    </row>
    <row r="8" spans="2:8" ht="31.5" customHeight="1">
      <c r="B8" s="706"/>
      <c r="C8" s="119" t="s">
        <v>391</v>
      </c>
      <c r="D8" s="120" t="s">
        <v>108</v>
      </c>
      <c r="E8" s="445"/>
      <c r="F8" s="427" t="s">
        <v>313</v>
      </c>
      <c r="G8" s="428">
        <v>22.233745522298797</v>
      </c>
      <c r="H8" s="428">
        <v>10.882301957472222</v>
      </c>
    </row>
    <row r="9" spans="2:8" ht="31.5" customHeight="1">
      <c r="B9" s="706"/>
      <c r="C9" s="117" t="s">
        <v>110</v>
      </c>
      <c r="D9" s="118" t="s">
        <v>108</v>
      </c>
      <c r="E9" s="446"/>
      <c r="F9" s="425"/>
      <c r="G9" s="426">
        <v>31.4403041825095</v>
      </c>
      <c r="H9" s="426">
        <v>21.759999999999998</v>
      </c>
    </row>
    <row r="10" spans="2:8" ht="31.5" customHeight="1">
      <c r="B10" s="707"/>
      <c r="C10" s="279" t="s">
        <v>178</v>
      </c>
      <c r="D10" s="280" t="s">
        <v>108</v>
      </c>
      <c r="E10" s="447"/>
      <c r="F10" s="429"/>
      <c r="G10" s="430">
        <v>15.9</v>
      </c>
      <c r="H10" s="430">
        <v>11.3</v>
      </c>
    </row>
    <row r="11" spans="2:8" ht="31.5" customHeight="1">
      <c r="B11" s="705" t="s">
        <v>111</v>
      </c>
      <c r="C11" s="117" t="s">
        <v>119</v>
      </c>
      <c r="D11" s="118" t="s">
        <v>112</v>
      </c>
      <c r="E11" s="448"/>
      <c r="F11" s="431">
        <v>212.5</v>
      </c>
      <c r="G11" s="432">
        <v>203.7</v>
      </c>
      <c r="H11" s="432">
        <v>186.7</v>
      </c>
    </row>
    <row r="12" spans="2:8" ht="31.5" customHeight="1">
      <c r="B12" s="707"/>
      <c r="C12" s="119" t="s">
        <v>391</v>
      </c>
      <c r="D12" s="120" t="s">
        <v>112</v>
      </c>
      <c r="E12" s="449"/>
      <c r="F12" s="433"/>
      <c r="G12" s="434">
        <v>172.3</v>
      </c>
      <c r="H12" s="434">
        <v>113.1</v>
      </c>
    </row>
    <row r="13" spans="2:8" ht="31.5" customHeight="1">
      <c r="B13" s="705" t="s">
        <v>207</v>
      </c>
      <c r="C13" s="117" t="s">
        <v>119</v>
      </c>
      <c r="D13" s="118" t="s">
        <v>113</v>
      </c>
      <c r="E13" s="281" t="str">
        <f>IFERROR(E7/E11,"-")</f>
        <v>-</v>
      </c>
      <c r="F13" s="435">
        <f>IFERROR(F7/F11,"-")</f>
        <v>0.15977168056920213</v>
      </c>
      <c r="G13" s="436">
        <f>IFERROR(G7/G11,"-")</f>
        <v>0.15661992785862405</v>
      </c>
      <c r="H13" s="436">
        <f>IFERROR(H7/H11,"-")</f>
        <v>0.15023225066333409</v>
      </c>
    </row>
    <row r="14" spans="2:8" ht="31.5" customHeight="1">
      <c r="B14" s="707"/>
      <c r="C14" s="279" t="s">
        <v>391</v>
      </c>
      <c r="D14" s="280" t="s">
        <v>113</v>
      </c>
      <c r="E14" s="282" t="str">
        <f t="shared" ref="E14:H14" si="0">IFERROR(E8/E12,"-")</f>
        <v>-</v>
      </c>
      <c r="F14" s="437" t="str">
        <f t="shared" si="0"/>
        <v>-</v>
      </c>
      <c r="G14" s="438">
        <f t="shared" si="0"/>
        <v>0.12904089101740451</v>
      </c>
      <c r="H14" s="438">
        <f t="shared" si="0"/>
        <v>9.6218408112044407E-2</v>
      </c>
    </row>
    <row r="15" spans="2:8" s="17" customFormat="1" ht="21" customHeight="1">
      <c r="B15" s="113" t="s">
        <v>120</v>
      </c>
      <c r="C15" s="112"/>
      <c r="D15" s="112"/>
      <c r="E15" s="112"/>
      <c r="F15" s="114"/>
      <c r="G15" s="114"/>
      <c r="H15" s="114"/>
    </row>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7:B10"/>
    <mergeCell ref="B11:B12"/>
    <mergeCell ref="B13:B14"/>
    <mergeCell ref="B5:B6"/>
  </mergeCells>
  <printOptions horizontalCentered="1"/>
  <pageMargins left="0.39370078740157483" right="0.39370078740157483" top="0.39370078740157483" bottom="0.39370078740157483" header="0.19685039370078741" footer="0.19685039370078741"/>
  <pageSetup paperSize="9" scale="84"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About!Print_Area</vt:lpstr>
      <vt:lpstr>Cover!Print_Area</vt:lpstr>
      <vt:lpstr>'Energy Balance &lt;1&gt;'!Print_Area</vt:lpstr>
      <vt:lpstr>'Energy Balance &lt;2&gt;'!Print_Area</vt:lpstr>
    </vt:vector>
  </TitlesOfParts>
  <Company>IWU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edask</cp:lastModifiedBy>
  <cp:lastPrinted>2016-01-28T13:24:56Z</cp:lastPrinted>
  <dcterms:created xsi:type="dcterms:W3CDTF">2010-10-28T13:04:27Z</dcterms:created>
  <dcterms:modified xsi:type="dcterms:W3CDTF">2016-04-01T12:53:08Z</dcterms:modified>
</cp:coreProperties>
</file>